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4816"/>
  <workbookPr codeName="ThisWorkbook" autoCompressPictures="0"/>
  <bookViews>
    <workbookView xWindow="12600" yWindow="420" windowWidth="25040" windowHeight="15700" activeTab="8"/>
  </bookViews>
  <sheets>
    <sheet name="Förteckning" sheetId="15" r:id="rId1"/>
    <sheet name="Tabell A" sheetId="9" r:id="rId2"/>
    <sheet name="Tabell A1+A2" sheetId="17" r:id="rId3"/>
    <sheet name="Tabell A3+A4" sheetId="16" r:id="rId4"/>
    <sheet name="Tabell A5" sheetId="13" r:id="rId5"/>
    <sheet name="Tabell B" sheetId="10" r:id="rId6"/>
    <sheet name="Tabell B1" sheetId="7" r:id="rId7"/>
    <sheet name="Tabell B2" sheetId="1" r:id="rId8"/>
    <sheet name="Tabell B3" sheetId="2" r:id="rId9"/>
    <sheet name="Tabell B4" sheetId="3" r:id="rId10"/>
    <sheet name="Tabell C1" sheetId="5" r:id="rId11"/>
    <sheet name="Tabell C2+C3" sheetId="8" r:id="rId12"/>
    <sheet name="Blad2" sheetId="19" r:id="rId13"/>
    <sheet name="Blad1" sheetId="18" r:id="rId14"/>
    <sheet name="Blad4" sheetId="4" r:id="rId15"/>
    <sheet name="Blad7" sheetId="14" r:id="rId1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9" l="1"/>
  <c r="H21" i="9"/>
  <c r="G23" i="9"/>
  <c r="G21" i="9"/>
  <c r="G19" i="9"/>
  <c r="G17" i="9"/>
  <c r="G15" i="9"/>
  <c r="G13" i="9"/>
  <c r="G10" i="9"/>
  <c r="E23" i="9"/>
  <c r="E21" i="9"/>
  <c r="E19" i="9"/>
  <c r="E17" i="9"/>
  <c r="E15" i="9"/>
  <c r="E13" i="9"/>
  <c r="E10" i="9"/>
  <c r="C19" i="9"/>
  <c r="C21" i="9"/>
  <c r="C17" i="9"/>
  <c r="H24" i="9"/>
  <c r="H13" i="9"/>
  <c r="H15" i="9"/>
  <c r="H17" i="9"/>
  <c r="H23" i="9"/>
  <c r="H10" i="9"/>
  <c r="I24" i="13"/>
  <c r="H24" i="13"/>
  <c r="G24" i="13"/>
  <c r="F24" i="13"/>
  <c r="E24" i="13"/>
  <c r="D24" i="13"/>
  <c r="C21" i="13"/>
  <c r="C19" i="13"/>
  <c r="C17" i="13"/>
  <c r="C15" i="13"/>
  <c r="C13" i="13"/>
  <c r="C12" i="13"/>
  <c r="C10" i="13"/>
  <c r="C23" i="9"/>
  <c r="C15" i="9"/>
  <c r="C10" i="9"/>
  <c r="C31" i="8"/>
  <c r="C32" i="8"/>
  <c r="D31" i="8"/>
  <c r="D32" i="8"/>
  <c r="E31" i="8"/>
  <c r="E32" i="8"/>
  <c r="B31" i="8"/>
  <c r="B32" i="8"/>
  <c r="I19" i="8"/>
  <c r="I20" i="8"/>
  <c r="H19" i="8"/>
  <c r="H20" i="8"/>
  <c r="I16" i="8"/>
  <c r="I17" i="8"/>
  <c r="H16" i="8"/>
  <c r="H17" i="8"/>
  <c r="D19" i="8"/>
  <c r="D20" i="8"/>
  <c r="E19" i="8"/>
  <c r="E20" i="8"/>
  <c r="C19" i="8"/>
  <c r="C20" i="8"/>
  <c r="B19" i="8"/>
  <c r="B20" i="8"/>
  <c r="D16" i="8"/>
  <c r="D17" i="8"/>
  <c r="E16" i="8"/>
  <c r="E17" i="8"/>
  <c r="C16" i="8"/>
  <c r="C17" i="8"/>
  <c r="B16" i="8"/>
  <c r="B17" i="8"/>
  <c r="G10" i="8"/>
  <c r="G12" i="8"/>
  <c r="G14" i="8"/>
  <c r="G8" i="8"/>
  <c r="F10" i="8"/>
  <c r="F12" i="8"/>
  <c r="F14" i="8"/>
  <c r="F8" i="8"/>
  <c r="I13" i="5"/>
  <c r="I15" i="5"/>
  <c r="H13" i="5"/>
  <c r="H15" i="5"/>
  <c r="F13" i="5"/>
  <c r="F15" i="5"/>
  <c r="G13" i="5"/>
  <c r="G15" i="5"/>
  <c r="E13" i="5"/>
  <c r="E15" i="5"/>
  <c r="D13" i="5"/>
  <c r="D15" i="5"/>
  <c r="C13" i="5"/>
  <c r="C15" i="5"/>
  <c r="B13" i="5"/>
  <c r="B15" i="5"/>
  <c r="K15" i="4"/>
  <c r="K17" i="4"/>
  <c r="J15" i="4"/>
  <c r="J17" i="4"/>
  <c r="I15" i="4"/>
  <c r="I17" i="4"/>
  <c r="C17" i="4"/>
  <c r="H15" i="4"/>
  <c r="H17" i="4"/>
  <c r="G15" i="4"/>
  <c r="G17" i="4"/>
  <c r="F15" i="4"/>
  <c r="F17" i="4"/>
  <c r="E15" i="4"/>
  <c r="E17" i="4"/>
  <c r="D15" i="4"/>
  <c r="D17" i="4"/>
  <c r="B15" i="4"/>
  <c r="B17" i="4"/>
  <c r="H15" i="3"/>
  <c r="H17" i="3"/>
  <c r="G15" i="3"/>
  <c r="G17" i="3"/>
  <c r="F15" i="3"/>
  <c r="F17" i="3"/>
  <c r="E15" i="3"/>
  <c r="E17" i="3"/>
  <c r="D15" i="3"/>
  <c r="D17" i="3"/>
  <c r="B15" i="3"/>
  <c r="B17" i="3"/>
  <c r="E17" i="2"/>
  <c r="D15" i="2"/>
  <c r="D17" i="2"/>
  <c r="F15" i="2"/>
  <c r="F17" i="2"/>
  <c r="G17" i="2"/>
  <c r="H15" i="2"/>
  <c r="H17" i="2"/>
  <c r="I17" i="2"/>
  <c r="C17" i="2"/>
  <c r="J15" i="2"/>
  <c r="J17" i="2"/>
  <c r="B15" i="2"/>
  <c r="B17" i="2"/>
  <c r="G14" i="1"/>
  <c r="G16" i="1"/>
  <c r="E14" i="1"/>
  <c r="E16" i="1"/>
  <c r="C14" i="1"/>
  <c r="C16" i="1"/>
  <c r="F14" i="1"/>
  <c r="F16" i="1"/>
  <c r="D14" i="1"/>
  <c r="D16" i="1"/>
  <c r="B14" i="1"/>
  <c r="B16" i="1"/>
  <c r="C13" i="9"/>
  <c r="G19" i="8"/>
  <c r="G20" i="8"/>
  <c r="F16" i="8"/>
  <c r="F17" i="8"/>
  <c r="F19" i="8"/>
  <c r="F20" i="8"/>
  <c r="G16" i="8"/>
  <c r="G17" i="8"/>
</calcChain>
</file>

<file path=xl/sharedStrings.xml><?xml version="1.0" encoding="utf-8"?>
<sst xmlns="http://schemas.openxmlformats.org/spreadsheetml/2006/main" count="335" uniqueCount="221">
  <si>
    <t>Abs.</t>
  </si>
  <si>
    <t>Per 1000 inv</t>
  </si>
  <si>
    <t>År</t>
  </si>
  <si>
    <t>Förändring</t>
  </si>
  <si>
    <t>POB 4 febr 2022</t>
  </si>
  <si>
    <t>Per 1000 inv.</t>
  </si>
  <si>
    <t>(Offentlig och privat vård)</t>
  </si>
  <si>
    <t>Förändring i %</t>
  </si>
  <si>
    <t xml:space="preserve">  Totala antalet platser*</t>
  </si>
  <si>
    <t xml:space="preserve">    Därav psykiatrisk vård **)</t>
  </si>
  <si>
    <t>** Psykiatrisk heldygnsvård</t>
  </si>
  <si>
    <t xml:space="preserve">    Därav somatisk vård</t>
  </si>
  <si>
    <t>POB 5 febr 2022</t>
  </si>
  <si>
    <t xml:space="preserve">           Kirurgi</t>
  </si>
  <si>
    <t xml:space="preserve">Per 1000 inv. </t>
  </si>
  <si>
    <t xml:space="preserve">     Abs.</t>
  </si>
  <si>
    <t>* Fördelas inte i grundmaterialet</t>
  </si>
  <si>
    <t xml:space="preserve">            Övrigt*</t>
  </si>
  <si>
    <t xml:space="preserve">            Medicin</t>
  </si>
  <si>
    <t xml:space="preserve">       Geriatrisk vård</t>
  </si>
  <si>
    <t xml:space="preserve">      Sluten primärvård</t>
  </si>
  <si>
    <t>Källa: SKR; Verksamhetsstatistik</t>
  </si>
  <si>
    <t xml:space="preserve">     --</t>
  </si>
  <si>
    <t xml:space="preserve">    --</t>
  </si>
  <si>
    <t>Barnkirurgi</t>
  </si>
  <si>
    <t>Ögonsjukvård</t>
  </si>
  <si>
    <t>Öronsjukvård</t>
  </si>
  <si>
    <t>Förändr i %</t>
  </si>
  <si>
    <t>Ortoped. kirurgi</t>
  </si>
  <si>
    <t>Urolog. kirurgi</t>
  </si>
  <si>
    <t xml:space="preserve">          Abs.</t>
  </si>
  <si>
    <t xml:space="preserve">           Abs.</t>
  </si>
  <si>
    <t xml:space="preserve">      Abs.</t>
  </si>
  <si>
    <t xml:space="preserve"> (Offentlig och privat vård)</t>
  </si>
  <si>
    <t>POB 6 febr 2022</t>
  </si>
  <si>
    <t>* inkl gastroenterologi</t>
  </si>
  <si>
    <t>Habilitering</t>
  </si>
  <si>
    <t>Neurologi</t>
  </si>
  <si>
    <t>Barnmed</t>
  </si>
  <si>
    <t>Hud-och kön</t>
  </si>
  <si>
    <t>Infektion</t>
  </si>
  <si>
    <t>Med. rehab.</t>
  </si>
  <si>
    <t>Tumörsjukv</t>
  </si>
  <si>
    <t>Övr. inv. spec.</t>
  </si>
  <si>
    <t xml:space="preserve">      Internmedicin*</t>
  </si>
  <si>
    <t>**</t>
  </si>
  <si>
    <t>** Avser 2012</t>
  </si>
  <si>
    <t>POB 7 febr 2022</t>
  </si>
  <si>
    <t>Somatisk vård</t>
  </si>
  <si>
    <t>Totalt antal vårdtillfällen</t>
  </si>
  <si>
    <t>*</t>
  </si>
  <si>
    <t>* Avser 2012</t>
  </si>
  <si>
    <t xml:space="preserve">    Sluten primärvård</t>
  </si>
  <si>
    <t xml:space="preserve">   Psykiatrisk heldygnsvård</t>
  </si>
  <si>
    <t xml:space="preserve"> </t>
  </si>
  <si>
    <t>Tabell A</t>
  </si>
  <si>
    <t>Per 1000 invånare</t>
  </si>
  <si>
    <t>Danmark</t>
  </si>
  <si>
    <t>Finland</t>
  </si>
  <si>
    <t>Nederländerna</t>
  </si>
  <si>
    <t>Norge</t>
  </si>
  <si>
    <t>Sverige</t>
  </si>
  <si>
    <t>OECD genomsnitt</t>
  </si>
  <si>
    <t>Källa: OECD, Health statistics</t>
  </si>
  <si>
    <t xml:space="preserve"> Per 1000 inv</t>
  </si>
  <si>
    <t>Abs</t>
  </si>
  <si>
    <t>I %</t>
  </si>
  <si>
    <t>POB 17 febr 2020</t>
  </si>
  <si>
    <t>Förändr 11-20;     abs</t>
  </si>
  <si>
    <t>Förändr. 19-20;     abs</t>
  </si>
  <si>
    <t xml:space="preserve">      VTF Somatisk sluten vård</t>
  </si>
  <si>
    <t xml:space="preserve"> VTF  Psykatrisk heldygnsvård</t>
  </si>
  <si>
    <t xml:space="preserve">    Totalt VTF ; som. och psy.</t>
  </si>
  <si>
    <t>Abs.( 1000 tal)</t>
  </si>
  <si>
    <t xml:space="preserve">       Totala antalet besök</t>
  </si>
  <si>
    <t>Specifikation vårdtillfällen</t>
  </si>
  <si>
    <t xml:space="preserve">Abs. </t>
  </si>
  <si>
    <t xml:space="preserve">Antal vårdtillfällen (VTF) inom sluten somatisk och psykiatrisk vård, resp. totala antalet  besök. Källa: Verksamhetsstatistik, SKR </t>
  </si>
  <si>
    <t>Källa: SOS; Statistikdatabas för diagnoser</t>
  </si>
  <si>
    <t>Förändring;         abs</t>
  </si>
  <si>
    <t xml:space="preserve">Sjukdomar i örat och mastoid </t>
  </si>
  <si>
    <t>Hudens o underhudens sjukd</t>
  </si>
  <si>
    <t>Förändringar i verksamheten 2011 - 2020; Riket</t>
  </si>
  <si>
    <t>Tabell B</t>
  </si>
  <si>
    <t>Utgifter för hälso- och sjukvård; miljoner kronor</t>
  </si>
  <si>
    <t xml:space="preserve">          År 2005</t>
  </si>
  <si>
    <t xml:space="preserve">       År 2019</t>
  </si>
  <si>
    <t>Andel  %</t>
  </si>
  <si>
    <t xml:space="preserve">Abs </t>
  </si>
  <si>
    <t>Andel %</t>
  </si>
  <si>
    <t>Verksamhetsområden</t>
  </si>
  <si>
    <t>Källa: SCB, statistikdatabasen</t>
  </si>
  <si>
    <t>Totala löpande hälso- och sjukvårdsutgifter</t>
  </si>
  <si>
    <t>Andel av BNP i %</t>
  </si>
  <si>
    <t xml:space="preserve">          År 2011</t>
  </si>
  <si>
    <t xml:space="preserve">              År 2005</t>
  </si>
  <si>
    <t>Totalt antal</t>
  </si>
  <si>
    <t>Akutplatser</t>
  </si>
  <si>
    <t>Totalt antalet vårdplatser resp. akutplater (curative/acute)</t>
  </si>
  <si>
    <t>Antal vårdplatser i ett internationellt perspektiv</t>
  </si>
  <si>
    <t>Valda länder inom OECD</t>
  </si>
  <si>
    <t xml:space="preserve">                År 2011</t>
  </si>
  <si>
    <t xml:space="preserve">              År 2019</t>
  </si>
  <si>
    <t xml:space="preserve">Anteckning 1: I uppgifterna för totala antalet platser ingår data från sammanlagt 38 länder (2019). Av dessa </t>
  </si>
  <si>
    <t>har tre länder färre antal platser än Sverige: Chile (2,0), Costa Rica (1,1) och Mexico (1,0).</t>
  </si>
  <si>
    <t>Anteckning 2: I uppgifterna för antalet akutplatser ingår data från 33 länder (2019). Inget av dessa länder</t>
  </si>
  <si>
    <t>har färre platser än Sverige</t>
  </si>
  <si>
    <t>POB 20 febr 2020</t>
  </si>
  <si>
    <t>under resp delkolumn, somatik resp sykiatri</t>
  </si>
  <si>
    <t xml:space="preserve">* Inkl. sluten primärvård, 85 vpl 2011 och 112 vpl 2020.  Dessa platser exkluderas dock </t>
  </si>
  <si>
    <t>POB 20 febr 2022</t>
  </si>
  <si>
    <t>Antal vårdplatser i Sverige ett historiskt perspektiv</t>
  </si>
  <si>
    <t>(före Ädel-reformerna)</t>
  </si>
  <si>
    <t>Källa Nomesko</t>
  </si>
  <si>
    <t>Totala antalet vårdplatser</t>
  </si>
  <si>
    <t xml:space="preserve">Därav på </t>
  </si>
  <si>
    <t>Ålderdomshem</t>
  </si>
  <si>
    <t>Kombinerade institutioner</t>
  </si>
  <si>
    <t>Sjukhem</t>
  </si>
  <si>
    <t xml:space="preserve">Akutsjukhus </t>
  </si>
  <si>
    <t>(somatisk och psykiatrisk vård)</t>
  </si>
  <si>
    <t>År 1982</t>
  </si>
  <si>
    <t>År 1987</t>
  </si>
  <si>
    <t>Specifikation</t>
  </si>
  <si>
    <t xml:space="preserve"> --</t>
  </si>
  <si>
    <t>(Offentlig och privat vård, inkl IVA-platser)</t>
  </si>
  <si>
    <t>Antal vårdtillfällen i Sverige; 2011 och 2020</t>
  </si>
  <si>
    <t xml:space="preserve"> Disponibla vårdplatser i Sverige, medicinsk vård ; 2011 och 2020 </t>
  </si>
  <si>
    <t xml:space="preserve"> Disponibla vårdplatser i Sverige, kirurgisk vård ; 2011 och 2020 </t>
  </si>
  <si>
    <t xml:space="preserve">         Allmän kirurgi</t>
  </si>
  <si>
    <t xml:space="preserve"> Disponibla vårdplatser i Sverige - medicin o kirurgi m.fl.; 2011 och 2020 </t>
  </si>
  <si>
    <t xml:space="preserve"> Disponibla vårdplatser i Sverige - totalt antal; 2011 och 2020 </t>
  </si>
  <si>
    <t>POB 19 febr 2002, rev 23 febr</t>
  </si>
  <si>
    <t>Sluten och öppen vård (HC.1+HC.2)</t>
  </si>
  <si>
    <t>(Därav a) Botande och rehabiliterande sluten vård (HC.1.1+HC.2.1)</t>
  </si>
  <si>
    <t>HoS inom omsorgen för äldre o för pers med funktionsneds (HC.3)</t>
  </si>
  <si>
    <t>Tilläggstjänster inom sjukvård (Lab o röntg) (HC.4)</t>
  </si>
  <si>
    <t>Övrigt</t>
  </si>
  <si>
    <t>b) Tandvård (HC.1.3.2)*</t>
  </si>
  <si>
    <t>* Sluten vård och tandvård ingår under HC.1 +HC. 2 ovan</t>
  </si>
  <si>
    <t>Medicinska varor för  öppenvårdspat., främst läkemedel (HC.5)</t>
  </si>
  <si>
    <t>Finansiering av utgifterna för hälso- och sjukvården, 2019</t>
  </si>
  <si>
    <t>Källa: SCB, Statistikdatabasen, Nationalräkenskaperna</t>
  </si>
  <si>
    <t>Staten</t>
  </si>
  <si>
    <t>Regioner</t>
  </si>
  <si>
    <t>Friv. förs.</t>
  </si>
  <si>
    <t>Företag</t>
  </si>
  <si>
    <t>Egen ficka</t>
  </si>
  <si>
    <t xml:space="preserve">    ------</t>
  </si>
  <si>
    <t xml:space="preserve">    -----</t>
  </si>
  <si>
    <t xml:space="preserve">                                     Mln kr</t>
  </si>
  <si>
    <t xml:space="preserve">     -----</t>
  </si>
  <si>
    <t xml:space="preserve">     ----</t>
  </si>
  <si>
    <t xml:space="preserve">   -----</t>
  </si>
  <si>
    <t>Andel i %</t>
  </si>
  <si>
    <t>(Beräknad andel av BNP i % vid exkludering av HC 3)</t>
  </si>
  <si>
    <t>Ökning i %</t>
  </si>
  <si>
    <t>2005-2019</t>
  </si>
  <si>
    <t>Förebyggande vård (Information, utbildn. Smittskydd) (HC.6)</t>
  </si>
  <si>
    <t>POB 19 febr 2002, rev 23 febr, 13 april</t>
  </si>
  <si>
    <t>Botande och rehabiliterande sjukvårdstjänster (HC.1+HC.2)</t>
  </si>
  <si>
    <t>(i första hand regionala adm utgifter)</t>
  </si>
  <si>
    <t>Adm. av hälso- och sjukvård och sjuk(vårds)försäkringar (HC.7)</t>
  </si>
  <si>
    <t>Tilläggstjänster inom sjukvård (lab o röntg) (HC.4)</t>
  </si>
  <si>
    <t>Övrigt (HC.7)</t>
  </si>
  <si>
    <t>(inkl. sluten och öppen vård, dagsjukvård och tandvård)</t>
  </si>
  <si>
    <t>P-kom</t>
  </si>
  <si>
    <t>POB 11 maj 2022</t>
  </si>
  <si>
    <t>Översiktliga jämförande data om den svenska sjukvården</t>
  </si>
  <si>
    <t>med särskild inriktning på utgifter och vårdplatser</t>
  </si>
  <si>
    <t>Se separata kommentarer</t>
  </si>
  <si>
    <t>Tabell förteckning</t>
  </si>
  <si>
    <t>Utgifter för hälso-och sjukvård</t>
  </si>
  <si>
    <t>Tabell A1</t>
  </si>
  <si>
    <t>Utgifter för hälso-och sjukvård, som andel av BNP (%)</t>
  </si>
  <si>
    <t>; Nordiska länder och Nederl.</t>
  </si>
  <si>
    <t>Tabell A2</t>
  </si>
  <si>
    <t>Total Health and Social employment</t>
  </si>
  <si>
    <t>Tabell A3</t>
  </si>
  <si>
    <t xml:space="preserve">Befolkning i Nordiska länder och Nederländerna </t>
  </si>
  <si>
    <t>Tabell A4</t>
  </si>
  <si>
    <t>Årlig befolkningsökning (%) i Nordiska länder och Nederländerna</t>
  </si>
  <si>
    <t>Tabell A5</t>
  </si>
  <si>
    <t>Finansiering av hälso-och sjukvården</t>
  </si>
  <si>
    <t>Vårdplatser i Sverige; ett historiskt perspektiv</t>
  </si>
  <si>
    <t>Tabell B1</t>
  </si>
  <si>
    <t>Vårdplatser i ett internationell perspektiv</t>
  </si>
  <si>
    <t>Tabell B2</t>
  </si>
  <si>
    <t>Disponibla vårdplatser i Sverige; totalt, somatisk o psykiatrisk vård</t>
  </si>
  <si>
    <t>Tabell B3</t>
  </si>
  <si>
    <t>Vårdplatser; medicin o kirurgi</t>
  </si>
  <si>
    <t xml:space="preserve">Tabell B4 </t>
  </si>
  <si>
    <t>Vårdplatser; spec. kirurgi</t>
  </si>
  <si>
    <t xml:space="preserve">Tabell B5 </t>
  </si>
  <si>
    <t>Vårdplatser; spec. medicin</t>
  </si>
  <si>
    <t>Tabell C1</t>
  </si>
  <si>
    <t>Vårdtillfällen</t>
  </si>
  <si>
    <t>Tabell C2</t>
  </si>
  <si>
    <t>Vårdtillfällen och besök</t>
  </si>
  <si>
    <t>Tabell C3</t>
  </si>
  <si>
    <t>Vårdtillfällen, specifikation</t>
  </si>
  <si>
    <t>Befolkning (1000-tal). Källa: OECD</t>
  </si>
  <si>
    <t>Länder</t>
  </si>
  <si>
    <t xml:space="preserve">Anteckningar avseende befolkning 1919: (1) Finland har äldst befolkning; </t>
  </si>
  <si>
    <t>(2) Sverige har minst andel (%) i yrkesför ålder</t>
  </si>
  <si>
    <t>Årlig befolkningsökning (%). Källa:OECD</t>
  </si>
  <si>
    <t>POB 2022-05-10</t>
  </si>
  <si>
    <t>Health Expenditure. Share of gross domestic product(%)</t>
  </si>
  <si>
    <t>Source: OECD, Health statistics</t>
  </si>
  <si>
    <t>Country</t>
  </si>
  <si>
    <t>Denmark</t>
  </si>
  <si>
    <t>The Netherlands</t>
  </si>
  <si>
    <t>Norway</t>
  </si>
  <si>
    <t>Sweden</t>
  </si>
  <si>
    <t>Total Health and social employment. Density per 1000 pop.</t>
  </si>
  <si>
    <t>Source: OECD, Health Statistics</t>
  </si>
  <si>
    <t>83,1 (2018)</t>
  </si>
  <si>
    <t>Tabell A 5</t>
  </si>
  <si>
    <t>Tabell B4</t>
  </si>
  <si>
    <t xml:space="preserve">Tabell C2 </t>
  </si>
  <si>
    <t>Tabell 6C3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</si>
</sst>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164" fontId="0" fillId="0" borderId="3" xfId="0" applyNumberFormat="1" applyBorder="1"/>
    <xf numFmtId="164" fontId="0" fillId="0" borderId="0" xfId="0" applyNumberFormat="1"/>
    <xf numFmtId="0" fontId="0" fillId="0" borderId="0" xfId="0" applyFill="1" applyBorder="1"/>
    <xf numFmtId="164" fontId="0" fillId="0" borderId="0" xfId="0" applyNumberFormat="1" applyBorder="1"/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5" xfId="0" applyBorder="1"/>
    <xf numFmtId="0" fontId="0" fillId="0" borderId="5" xfId="0" applyFill="1" applyBorder="1"/>
    <xf numFmtId="0" fontId="0" fillId="0" borderId="9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0" fillId="0" borderId="9" xfId="0" applyFill="1" applyBorder="1"/>
    <xf numFmtId="0" fontId="3" fillId="0" borderId="0" xfId="0" applyFont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/>
    <xf numFmtId="0" fontId="0" fillId="0" borderId="4" xfId="0" applyBorder="1" applyAlignment="1">
      <alignment horizontal="center"/>
    </xf>
    <xf numFmtId="1" fontId="0" fillId="0" borderId="3" xfId="0" applyNumberFormat="1" applyBorder="1"/>
    <xf numFmtId="2" fontId="0" fillId="0" borderId="3" xfId="0" applyNumberFormat="1" applyBorder="1"/>
    <xf numFmtId="0" fontId="0" fillId="0" borderId="0" xfId="0" applyAlignment="1">
      <alignment horizontal="right"/>
    </xf>
    <xf numFmtId="2" fontId="0" fillId="0" borderId="0" xfId="0" applyNumberFormat="1" applyBorder="1"/>
    <xf numFmtId="0" fontId="0" fillId="2" borderId="0" xfId="0" applyFill="1"/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0" fontId="4" fillId="0" borderId="3" xfId="0" applyFont="1" applyBorder="1"/>
    <xf numFmtId="0" fontId="0" fillId="0" borderId="4" xfId="0" applyFill="1" applyBorder="1"/>
    <xf numFmtId="0" fontId="5" fillId="0" borderId="2" xfId="0" applyFont="1" applyBorder="1"/>
    <xf numFmtId="0" fontId="5" fillId="0" borderId="1" xfId="0" applyFont="1" applyBorder="1"/>
    <xf numFmtId="0" fontId="5" fillId="0" borderId="2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164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/>
    <xf numFmtId="0" fontId="2" fillId="0" borderId="5" xfId="0" applyFont="1" applyBorder="1"/>
    <xf numFmtId="0" fontId="2" fillId="0" borderId="6" xfId="0" applyFont="1" applyFill="1" applyBorder="1"/>
    <xf numFmtId="0" fontId="2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/>
  <dimension ref="A1:I33"/>
  <sheetViews>
    <sheetView workbookViewId="0">
      <selection activeCell="D31" sqref="D31"/>
    </sheetView>
  </sheetViews>
  <sheetFormatPr baseColWidth="10" defaultColWidth="8.83203125" defaultRowHeight="14" x14ac:dyDescent="0"/>
  <sheetData>
    <row r="1" spans="1:9" ht="18">
      <c r="A1" s="1" t="s">
        <v>167</v>
      </c>
      <c r="B1" s="1"/>
      <c r="C1" s="1"/>
      <c r="D1" s="1"/>
      <c r="E1" s="1"/>
      <c r="F1" s="1"/>
      <c r="G1" s="1"/>
      <c r="H1" s="1"/>
      <c r="I1" s="1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" t="s">
        <v>168</v>
      </c>
      <c r="C3" s="1"/>
      <c r="D3" s="1"/>
      <c r="E3" s="1"/>
      <c r="F3" s="1"/>
      <c r="G3" s="1"/>
      <c r="H3" s="1"/>
      <c r="I3" s="1"/>
    </row>
    <row r="4" spans="1:9" ht="18">
      <c r="A4" s="1"/>
      <c r="B4" s="1" t="s">
        <v>169</v>
      </c>
      <c r="C4" s="1"/>
      <c r="D4" s="1"/>
      <c r="E4" s="1"/>
      <c r="F4" s="1"/>
      <c r="G4" s="1"/>
      <c r="H4" s="1"/>
      <c r="I4" s="1"/>
    </row>
    <row r="5" spans="1:9" ht="18">
      <c r="A5" s="1"/>
      <c r="B5" s="1" t="s">
        <v>170</v>
      </c>
      <c r="C5" s="1"/>
      <c r="D5" s="1"/>
      <c r="E5" s="1"/>
      <c r="F5" s="1"/>
      <c r="G5" s="1"/>
      <c r="H5" s="1"/>
      <c r="I5" s="1"/>
    </row>
    <row r="6" spans="1:9" ht="18">
      <c r="A6" s="1"/>
      <c r="B6" s="1"/>
      <c r="C6" s="1"/>
      <c r="D6" s="1"/>
      <c r="E6" s="1"/>
      <c r="F6" s="1"/>
      <c r="G6" s="1"/>
      <c r="H6" s="1"/>
      <c r="I6" s="1"/>
    </row>
    <row r="7" spans="1:9" ht="18">
      <c r="A7" s="1"/>
      <c r="B7" s="1" t="s">
        <v>171</v>
      </c>
      <c r="C7" s="1"/>
      <c r="D7" s="1"/>
      <c r="E7" s="1"/>
      <c r="F7" s="1"/>
      <c r="G7" s="1"/>
      <c r="H7" s="1"/>
      <c r="I7" s="1"/>
    </row>
    <row r="8" spans="1:9" ht="18">
      <c r="A8" s="1"/>
      <c r="B8" s="1"/>
      <c r="C8" s="1"/>
      <c r="D8" s="1"/>
      <c r="E8" s="1"/>
      <c r="F8" s="1"/>
      <c r="G8" s="1"/>
      <c r="H8" s="1"/>
      <c r="I8" s="1"/>
    </row>
    <row r="9" spans="1:9" ht="18">
      <c r="A9" s="1" t="s">
        <v>55</v>
      </c>
      <c r="B9" s="1" t="s">
        <v>172</v>
      </c>
      <c r="C9" s="1"/>
      <c r="D9" s="1"/>
      <c r="E9" s="1"/>
      <c r="F9" s="1"/>
      <c r="G9" s="1"/>
      <c r="H9" s="1"/>
      <c r="I9" s="1"/>
    </row>
    <row r="10" spans="1:9" ht="18">
      <c r="A10" s="1" t="s">
        <v>173</v>
      </c>
      <c r="B10" s="1" t="s">
        <v>174</v>
      </c>
      <c r="C10" s="1"/>
      <c r="D10" s="1"/>
      <c r="E10" s="1"/>
      <c r="F10" s="1"/>
      <c r="G10" s="1" t="s">
        <v>175</v>
      </c>
      <c r="H10" s="1"/>
      <c r="I10" s="1"/>
    </row>
    <row r="11" spans="1:9" ht="18">
      <c r="A11" s="1" t="s">
        <v>176</v>
      </c>
      <c r="B11" s="1" t="s">
        <v>177</v>
      </c>
      <c r="C11" s="1"/>
      <c r="D11" s="1"/>
      <c r="E11" s="1"/>
      <c r="F11" s="1"/>
      <c r="G11" s="1"/>
      <c r="H11" s="1"/>
      <c r="I11" s="1"/>
    </row>
    <row r="12" spans="1:9" ht="18">
      <c r="A12" s="1" t="s">
        <v>178</v>
      </c>
      <c r="B12" s="1" t="s">
        <v>179</v>
      </c>
      <c r="C12" s="1"/>
      <c r="D12" s="1"/>
      <c r="E12" s="1"/>
      <c r="F12" s="1"/>
      <c r="G12" s="1"/>
      <c r="H12" s="1"/>
      <c r="I12" s="1"/>
    </row>
    <row r="13" spans="1:9" ht="18">
      <c r="A13" s="1" t="s">
        <v>180</v>
      </c>
      <c r="B13" s="1" t="s">
        <v>181</v>
      </c>
      <c r="C13" s="1"/>
      <c r="D13" s="1"/>
      <c r="E13" s="1"/>
      <c r="F13" s="1"/>
      <c r="G13" s="1"/>
      <c r="H13" s="1"/>
      <c r="I13" s="1"/>
    </row>
    <row r="14" spans="1:9" ht="18">
      <c r="A14" s="1" t="s">
        <v>182</v>
      </c>
      <c r="B14" s="1" t="s">
        <v>183</v>
      </c>
      <c r="C14" s="1"/>
      <c r="D14" s="1"/>
      <c r="E14" s="1"/>
      <c r="F14" s="1"/>
      <c r="G14" s="1"/>
      <c r="H14" s="1"/>
      <c r="I14" s="1"/>
    </row>
    <row r="15" spans="1:9" ht="18">
      <c r="A15" s="1"/>
      <c r="B15" s="1"/>
      <c r="C15" s="1"/>
      <c r="D15" s="1"/>
      <c r="E15" s="1"/>
      <c r="F15" s="1"/>
      <c r="G15" s="1"/>
      <c r="H15" s="1"/>
      <c r="I15" s="1"/>
    </row>
    <row r="16" spans="1:9" ht="18">
      <c r="A16" s="1" t="s">
        <v>83</v>
      </c>
      <c r="B16" s="1" t="s">
        <v>184</v>
      </c>
      <c r="C16" s="1"/>
      <c r="D16" s="1"/>
      <c r="E16" s="1"/>
      <c r="F16" s="1"/>
      <c r="G16" s="1"/>
      <c r="H16" s="1"/>
      <c r="I16" s="1"/>
    </row>
    <row r="17" spans="1:9" ht="18">
      <c r="A17" s="1" t="s">
        <v>185</v>
      </c>
      <c r="B17" s="1" t="s">
        <v>186</v>
      </c>
      <c r="C17" s="1"/>
      <c r="D17" s="1"/>
      <c r="E17" s="1"/>
      <c r="F17" s="1"/>
      <c r="G17" s="1"/>
      <c r="H17" s="1"/>
      <c r="I17" s="1"/>
    </row>
    <row r="18" spans="1:9" ht="18">
      <c r="A18" s="1" t="s">
        <v>187</v>
      </c>
      <c r="B18" s="1" t="s">
        <v>188</v>
      </c>
      <c r="C18" s="1"/>
      <c r="D18" s="1"/>
      <c r="E18" s="1"/>
      <c r="F18" s="1"/>
      <c r="G18" s="1"/>
      <c r="H18" s="1"/>
      <c r="I18" s="1"/>
    </row>
    <row r="19" spans="1:9" ht="18">
      <c r="A19" s="1" t="s">
        <v>189</v>
      </c>
      <c r="B19" s="1" t="s">
        <v>190</v>
      </c>
      <c r="C19" s="1"/>
      <c r="D19" s="1"/>
      <c r="E19" s="1"/>
      <c r="F19" s="1"/>
      <c r="G19" s="1"/>
      <c r="H19" s="1"/>
      <c r="I19" s="1"/>
    </row>
    <row r="20" spans="1:9" ht="18">
      <c r="A20" s="1" t="s">
        <v>191</v>
      </c>
      <c r="B20" s="1" t="s">
        <v>192</v>
      </c>
      <c r="C20" s="1"/>
      <c r="D20" s="1"/>
      <c r="E20" s="1"/>
      <c r="F20" s="1"/>
      <c r="G20" s="1"/>
      <c r="H20" s="1"/>
      <c r="I20" s="1"/>
    </row>
    <row r="21" spans="1:9" ht="18">
      <c r="A21" s="1" t="s">
        <v>193</v>
      </c>
      <c r="B21" s="1" t="s">
        <v>194</v>
      </c>
      <c r="C21" s="1"/>
      <c r="D21" s="1"/>
      <c r="E21" s="1"/>
      <c r="F21" s="1"/>
      <c r="G21" s="1"/>
      <c r="H21" s="1"/>
      <c r="I21" s="1"/>
    </row>
    <row r="22" spans="1:9" ht="18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 t="s">
        <v>195</v>
      </c>
      <c r="B23" s="1" t="s">
        <v>196</v>
      </c>
      <c r="C23" s="1"/>
      <c r="D23" s="1"/>
      <c r="E23" s="1"/>
      <c r="F23" s="1"/>
      <c r="G23" s="1"/>
      <c r="H23" s="1"/>
      <c r="I23" s="1"/>
    </row>
    <row r="24" spans="1:9" ht="18">
      <c r="A24" s="1" t="s">
        <v>197</v>
      </c>
      <c r="B24" s="1" t="s">
        <v>198</v>
      </c>
      <c r="C24" s="1"/>
      <c r="D24" s="1"/>
      <c r="E24" s="1"/>
      <c r="F24" s="1"/>
      <c r="G24" s="1"/>
      <c r="H24" s="1"/>
      <c r="I24" s="1"/>
    </row>
    <row r="25" spans="1:9" ht="18">
      <c r="A25" s="1" t="s">
        <v>199</v>
      </c>
      <c r="B25" s="1" t="s">
        <v>200</v>
      </c>
      <c r="C25" s="1"/>
      <c r="D25" s="1"/>
      <c r="E25" s="1"/>
      <c r="F25" s="1"/>
      <c r="G25" s="1"/>
      <c r="H25" s="1"/>
      <c r="I25" s="1"/>
    </row>
    <row r="26" spans="1:9" ht="18">
      <c r="A26" s="1"/>
      <c r="B26" s="1"/>
      <c r="C26" s="1"/>
      <c r="D26" s="1"/>
      <c r="E26" s="1"/>
      <c r="F26" s="1"/>
      <c r="G26" s="1"/>
      <c r="H26" s="1"/>
      <c r="I26" s="1"/>
    </row>
    <row r="27" spans="1:9" ht="18">
      <c r="A27" s="1"/>
      <c r="B27" s="1"/>
      <c r="C27" s="1"/>
      <c r="D27" s="1"/>
      <c r="E27" s="1"/>
      <c r="F27" s="1"/>
      <c r="G27" s="1"/>
      <c r="H27" s="1"/>
      <c r="I27" s="1"/>
    </row>
    <row r="28" spans="1:9" ht="18">
      <c r="A28" s="1"/>
      <c r="B28" s="1"/>
      <c r="C28" s="1"/>
      <c r="D28" s="1"/>
      <c r="E28" s="1"/>
      <c r="F28" s="1"/>
      <c r="G28" s="1"/>
      <c r="H28" s="1"/>
      <c r="I28" s="1"/>
    </row>
    <row r="29" spans="1:9" ht="18">
      <c r="A29" s="1"/>
      <c r="B29" s="1"/>
      <c r="C29" s="1"/>
      <c r="D29" s="1"/>
      <c r="E29" s="1"/>
      <c r="F29" s="1"/>
      <c r="G29" s="1"/>
      <c r="H29" s="1"/>
      <c r="I29" s="1"/>
    </row>
    <row r="30" spans="1:9" ht="18">
      <c r="A30" s="1"/>
      <c r="B30" s="1"/>
      <c r="C30" s="1"/>
      <c r="D30" s="1"/>
      <c r="E30" s="1"/>
      <c r="F30" s="1"/>
      <c r="G30" s="1"/>
      <c r="H30" s="1"/>
      <c r="I30" s="1"/>
    </row>
    <row r="31" spans="1:9" ht="18">
      <c r="A31" s="1"/>
      <c r="B31" s="1"/>
      <c r="C31" s="1"/>
      <c r="D31" s="1"/>
      <c r="E31" s="1"/>
      <c r="F31" s="1"/>
      <c r="G31" s="1"/>
      <c r="H31" s="1"/>
      <c r="I31" s="1"/>
    </row>
    <row r="32" spans="1:9" ht="18">
      <c r="A32" s="1"/>
      <c r="B32" s="1"/>
      <c r="C32" s="1"/>
      <c r="D32" s="1"/>
      <c r="E32" s="1"/>
      <c r="F32" s="1"/>
      <c r="G32" s="1"/>
      <c r="H32" s="1"/>
      <c r="I32" s="1"/>
    </row>
    <row r="33" spans="1:9" ht="18">
      <c r="A33" s="1"/>
      <c r="B33" s="1"/>
      <c r="C33" s="1"/>
      <c r="D33" s="1"/>
      <c r="E33" s="1"/>
      <c r="F33" s="1"/>
      <c r="G33" s="1"/>
      <c r="H33" s="1"/>
      <c r="I3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/>
  <dimension ref="A1:I20"/>
  <sheetViews>
    <sheetView workbookViewId="0">
      <selection activeCell="A3" sqref="A3"/>
    </sheetView>
  </sheetViews>
  <sheetFormatPr baseColWidth="10" defaultColWidth="8.83203125" defaultRowHeight="14" x14ac:dyDescent="0"/>
  <cols>
    <col min="1" max="1" width="11.33203125" customWidth="1"/>
    <col min="2" max="2" width="7.5" customWidth="1"/>
    <col min="3" max="3" width="11.5" customWidth="1"/>
    <col min="4" max="4" width="10" customWidth="1"/>
    <col min="5" max="5" width="13.33203125" customWidth="1"/>
    <col min="6" max="7" width="12.5" customWidth="1"/>
    <col min="8" max="8" width="12.33203125" customWidth="1"/>
  </cols>
  <sheetData>
    <row r="1" spans="1:9">
      <c r="A1" t="s">
        <v>12</v>
      </c>
    </row>
    <row r="3" spans="1:9" ht="15">
      <c r="A3" t="s">
        <v>218</v>
      </c>
      <c r="B3" s="26" t="s">
        <v>128</v>
      </c>
    </row>
    <row r="4" spans="1:9">
      <c r="B4" t="s">
        <v>33</v>
      </c>
    </row>
    <row r="7" spans="1:9">
      <c r="A7" s="8" t="s">
        <v>2</v>
      </c>
      <c r="B7" s="14" t="s">
        <v>129</v>
      </c>
      <c r="C7" s="8"/>
      <c r="D7" s="7" t="s">
        <v>24</v>
      </c>
      <c r="E7" s="7" t="s">
        <v>28</v>
      </c>
      <c r="F7" s="7" t="s">
        <v>29</v>
      </c>
      <c r="G7" s="7" t="s">
        <v>25</v>
      </c>
      <c r="H7" s="7" t="s">
        <v>26</v>
      </c>
      <c r="I7" s="4"/>
    </row>
    <row r="8" spans="1:9">
      <c r="A8" s="6"/>
      <c r="B8" s="15" t="s">
        <v>15</v>
      </c>
      <c r="C8" s="16" t="s">
        <v>1</v>
      </c>
      <c r="D8" s="17" t="s">
        <v>15</v>
      </c>
      <c r="E8" s="17" t="s">
        <v>30</v>
      </c>
      <c r="F8" s="17" t="s">
        <v>30</v>
      </c>
      <c r="G8" s="17" t="s">
        <v>31</v>
      </c>
      <c r="H8" s="18" t="s">
        <v>32</v>
      </c>
      <c r="I8" s="4"/>
    </row>
    <row r="9" spans="1:9">
      <c r="B9" s="4"/>
      <c r="D9" s="4"/>
      <c r="E9" s="4"/>
      <c r="F9" s="4"/>
      <c r="G9" s="4"/>
      <c r="H9" s="4"/>
      <c r="I9" s="4"/>
    </row>
    <row r="10" spans="1:9">
      <c r="A10">
        <v>2011</v>
      </c>
      <c r="B10" s="4">
        <v>2575</v>
      </c>
      <c r="C10">
        <v>0.27</v>
      </c>
      <c r="D10" s="4">
        <v>147</v>
      </c>
      <c r="E10" s="4">
        <v>2079</v>
      </c>
      <c r="F10" s="4">
        <v>357</v>
      </c>
      <c r="G10" s="4">
        <v>82</v>
      </c>
      <c r="H10" s="4">
        <v>272</v>
      </c>
      <c r="I10" s="4"/>
    </row>
    <row r="11" spans="1:9">
      <c r="B11" s="4"/>
      <c r="D11" s="4"/>
      <c r="E11" s="4"/>
      <c r="F11" s="4"/>
      <c r="G11" s="4"/>
      <c r="H11" s="4"/>
      <c r="I11" s="4"/>
    </row>
    <row r="12" spans="1:9">
      <c r="A12" s="6">
        <v>2020</v>
      </c>
      <c r="B12" s="4">
        <v>1977</v>
      </c>
      <c r="C12" s="6">
        <v>0.19</v>
      </c>
      <c r="D12" s="4">
        <v>161</v>
      </c>
      <c r="E12" s="4">
        <v>1469</v>
      </c>
      <c r="F12" s="4">
        <v>269</v>
      </c>
      <c r="G12" s="4">
        <v>44</v>
      </c>
      <c r="H12" s="4">
        <v>134</v>
      </c>
      <c r="I12" s="4"/>
    </row>
    <row r="13" spans="1:9">
      <c r="A13" s="8"/>
      <c r="B13" s="7"/>
      <c r="C13" s="8"/>
      <c r="D13" s="7"/>
      <c r="E13" s="7"/>
      <c r="F13" s="7"/>
      <c r="G13" s="7"/>
      <c r="H13" s="7"/>
      <c r="I13" s="4"/>
    </row>
    <row r="14" spans="1:9">
      <c r="B14" s="4"/>
      <c r="D14" s="4"/>
      <c r="E14" s="4"/>
      <c r="F14" s="4"/>
      <c r="G14" s="4"/>
      <c r="H14" s="19"/>
      <c r="I14" s="4"/>
    </row>
    <row r="15" spans="1:9">
      <c r="A15" t="s">
        <v>3</v>
      </c>
      <c r="B15" s="4">
        <f>B12-B10</f>
        <v>-598</v>
      </c>
      <c r="C15">
        <v>-0.08</v>
      </c>
      <c r="D15" s="4">
        <f>D12-D10</f>
        <v>14</v>
      </c>
      <c r="E15" s="4">
        <f>E12-E10</f>
        <v>-610</v>
      </c>
      <c r="F15" s="4">
        <f>F12-F10</f>
        <v>-88</v>
      </c>
      <c r="G15" s="4">
        <f>G12-G10</f>
        <v>-38</v>
      </c>
      <c r="H15" s="4">
        <f>H12-H10</f>
        <v>-138</v>
      </c>
      <c r="I15" s="4"/>
    </row>
    <row r="16" spans="1:9">
      <c r="B16" s="4"/>
      <c r="D16" s="4"/>
      <c r="E16" s="4"/>
      <c r="F16" s="4"/>
      <c r="G16" s="4"/>
      <c r="H16" s="4"/>
      <c r="I16" s="4"/>
    </row>
    <row r="17" spans="1:9">
      <c r="A17" t="s">
        <v>27</v>
      </c>
      <c r="B17" s="10">
        <f>B15*100/B10</f>
        <v>-23.223300970873787</v>
      </c>
      <c r="C17" s="13">
        <v>-29.6</v>
      </c>
      <c r="D17" s="10">
        <f t="shared" ref="D17:H17" si="0">D15*100/D10</f>
        <v>9.5238095238095237</v>
      </c>
      <c r="E17" s="10">
        <f t="shared" si="0"/>
        <v>-29.341029341029341</v>
      </c>
      <c r="F17" s="10">
        <f t="shared" si="0"/>
        <v>-24.649859943977592</v>
      </c>
      <c r="G17" s="10">
        <f t="shared" si="0"/>
        <v>-46.341463414634148</v>
      </c>
      <c r="H17" s="10">
        <f t="shared" si="0"/>
        <v>-50.735294117647058</v>
      </c>
      <c r="I17" s="4"/>
    </row>
    <row r="20" spans="1:9">
      <c r="A20" t="s">
        <v>21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/>
  <dimension ref="A1:J19"/>
  <sheetViews>
    <sheetView workbookViewId="0">
      <selection activeCell="K2" sqref="K2"/>
    </sheetView>
  </sheetViews>
  <sheetFormatPr baseColWidth="10" defaultColWidth="8.83203125" defaultRowHeight="14" x14ac:dyDescent="0"/>
  <cols>
    <col min="1" max="1" width="12.83203125" customWidth="1"/>
    <col min="3" max="3" width="13.83203125" customWidth="1"/>
    <col min="5" max="5" width="14.5" customWidth="1"/>
    <col min="7" max="7" width="12.6640625" customWidth="1"/>
    <col min="9" max="9" width="12.5" customWidth="1"/>
  </cols>
  <sheetData>
    <row r="1" spans="1:10">
      <c r="A1" t="s">
        <v>47</v>
      </c>
    </row>
    <row r="3" spans="1:10" ht="15">
      <c r="A3" t="s">
        <v>195</v>
      </c>
      <c r="B3" s="26" t="s">
        <v>126</v>
      </c>
      <c r="C3" s="26"/>
      <c r="D3" s="26"/>
      <c r="E3" s="26"/>
    </row>
    <row r="4" spans="1:10">
      <c r="B4" t="s">
        <v>6</v>
      </c>
    </row>
    <row r="6" spans="1:10">
      <c r="A6" s="2" t="s">
        <v>2</v>
      </c>
      <c r="B6" s="4" t="s">
        <v>48</v>
      </c>
      <c r="D6" s="4" t="s">
        <v>53</v>
      </c>
      <c r="F6" s="4" t="s">
        <v>52</v>
      </c>
      <c r="H6" s="4" t="s">
        <v>49</v>
      </c>
      <c r="J6" s="4"/>
    </row>
    <row r="7" spans="1:10">
      <c r="A7" s="9"/>
      <c r="B7" s="5" t="s">
        <v>0</v>
      </c>
      <c r="C7" s="3" t="s">
        <v>5</v>
      </c>
      <c r="D7" s="5" t="s">
        <v>0</v>
      </c>
      <c r="E7" s="3" t="s">
        <v>5</v>
      </c>
      <c r="F7" s="5" t="s">
        <v>0</v>
      </c>
      <c r="G7" s="3" t="s">
        <v>1</v>
      </c>
      <c r="H7" s="5" t="s">
        <v>0</v>
      </c>
      <c r="I7" s="8" t="s">
        <v>1</v>
      </c>
      <c r="J7" s="4"/>
    </row>
    <row r="8" spans="1:10">
      <c r="B8" s="4"/>
      <c r="D8" s="4"/>
      <c r="F8" s="4"/>
      <c r="H8" s="4"/>
      <c r="J8" s="4"/>
    </row>
    <row r="9" spans="1:10">
      <c r="A9">
        <v>2011</v>
      </c>
      <c r="B9" s="4">
        <v>1494543</v>
      </c>
      <c r="C9">
        <v>157</v>
      </c>
      <c r="D9" s="4">
        <v>102540</v>
      </c>
      <c r="E9" s="12">
        <v>11</v>
      </c>
      <c r="F9" s="4">
        <v>3778</v>
      </c>
      <c r="G9" s="12">
        <v>0.4</v>
      </c>
      <c r="H9" s="4">
        <v>1600861</v>
      </c>
      <c r="I9" s="12">
        <v>169</v>
      </c>
      <c r="J9" s="4"/>
    </row>
    <row r="10" spans="1:10">
      <c r="B10" s="4"/>
      <c r="D10" s="4"/>
      <c r="F10" s="4" t="s">
        <v>50</v>
      </c>
      <c r="G10" t="s">
        <v>50</v>
      </c>
      <c r="H10" s="4"/>
      <c r="J10" s="4"/>
    </row>
    <row r="11" spans="1:10">
      <c r="A11">
        <v>2020</v>
      </c>
      <c r="B11" s="4">
        <v>1274121</v>
      </c>
      <c r="C11" s="23">
        <v>123</v>
      </c>
      <c r="D11" s="4">
        <v>101799</v>
      </c>
      <c r="E11" s="12">
        <v>10</v>
      </c>
      <c r="F11" s="4">
        <v>8840</v>
      </c>
      <c r="G11" s="12">
        <v>0.8</v>
      </c>
      <c r="H11" s="4">
        <v>1384760</v>
      </c>
      <c r="I11" s="12">
        <v>133</v>
      </c>
      <c r="J11" s="4"/>
    </row>
    <row r="12" spans="1:10">
      <c r="A12" s="9"/>
      <c r="B12" s="7"/>
      <c r="C12" s="8"/>
      <c r="D12" s="7"/>
      <c r="E12" s="8"/>
      <c r="F12" s="7"/>
      <c r="G12" s="8"/>
      <c r="H12" s="7"/>
      <c r="I12" s="8"/>
      <c r="J12" s="4"/>
    </row>
    <row r="13" spans="1:10">
      <c r="A13" t="s">
        <v>3</v>
      </c>
      <c r="B13" s="4">
        <f t="shared" ref="B13:I13" si="0">B11-B9</f>
        <v>-220422</v>
      </c>
      <c r="C13" s="11">
        <f t="shared" si="0"/>
        <v>-34</v>
      </c>
      <c r="D13" s="4">
        <f t="shared" si="0"/>
        <v>-741</v>
      </c>
      <c r="E13">
        <f t="shared" si="0"/>
        <v>-1</v>
      </c>
      <c r="F13" s="4">
        <f>F11-F9</f>
        <v>5062</v>
      </c>
      <c r="G13" s="12">
        <f t="shared" si="0"/>
        <v>0.4</v>
      </c>
      <c r="H13" s="25">
        <f t="shared" si="0"/>
        <v>-216101</v>
      </c>
      <c r="I13" s="12">
        <f t="shared" si="0"/>
        <v>-36</v>
      </c>
      <c r="J13" s="4"/>
    </row>
    <row r="14" spans="1:10">
      <c r="B14" s="4"/>
      <c r="D14" s="4"/>
      <c r="F14" s="4"/>
      <c r="H14" s="4"/>
      <c r="J14" s="4"/>
    </row>
    <row r="15" spans="1:10">
      <c r="A15" t="s">
        <v>7</v>
      </c>
      <c r="B15" s="10">
        <f>B13*100/B9</f>
        <v>-14.748454878849254</v>
      </c>
      <c r="C15" s="13">
        <f>C13*100/C9</f>
        <v>-21.656050955414013</v>
      </c>
      <c r="D15" s="10">
        <f t="shared" ref="D15:I15" si="1">D13*100/D9</f>
        <v>-0.72264482153306031</v>
      </c>
      <c r="E15" s="24">
        <f t="shared" si="1"/>
        <v>-9.0909090909090917</v>
      </c>
      <c r="F15" s="10">
        <f t="shared" si="1"/>
        <v>133.98623610375861</v>
      </c>
      <c r="G15" s="13">
        <f t="shared" si="1"/>
        <v>100</v>
      </c>
      <c r="H15" s="10">
        <f t="shared" si="1"/>
        <v>-13.499048324620313</v>
      </c>
      <c r="I15" s="13">
        <f t="shared" si="1"/>
        <v>-21.301775147928993</v>
      </c>
      <c r="J15" s="4"/>
    </row>
    <row r="16" spans="1:10">
      <c r="B16" s="4"/>
      <c r="D16" s="4"/>
      <c r="F16" s="4"/>
      <c r="H16" s="4"/>
      <c r="J16" s="4"/>
    </row>
    <row r="17" spans="1:4">
      <c r="A17" t="s">
        <v>21</v>
      </c>
      <c r="D17" s="6"/>
    </row>
    <row r="18" spans="1:4">
      <c r="D18" s="6"/>
    </row>
    <row r="19" spans="1:4">
      <c r="A19" t="s">
        <v>51</v>
      </c>
      <c r="D19" s="6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/>
  <dimension ref="A1:O32"/>
  <sheetViews>
    <sheetView workbookViewId="0">
      <selection activeCell="G29" sqref="G29"/>
    </sheetView>
  </sheetViews>
  <sheetFormatPr baseColWidth="10" defaultColWidth="8.83203125" defaultRowHeight="14" x14ac:dyDescent="0"/>
  <cols>
    <col min="1" max="1" width="19.1640625" customWidth="1"/>
    <col min="2" max="2" width="11.83203125" customWidth="1"/>
    <col min="3" max="3" width="12.6640625" customWidth="1"/>
    <col min="4" max="4" width="11.5" customWidth="1"/>
    <col min="5" max="5" width="12.6640625" customWidth="1"/>
    <col min="6" max="6" width="10.83203125" customWidth="1"/>
    <col min="7" max="7" width="13.1640625" customWidth="1"/>
    <col min="8" max="8" width="13" customWidth="1"/>
    <col min="9" max="9" width="13.33203125" customWidth="1"/>
  </cols>
  <sheetData>
    <row r="1" spans="1:15">
      <c r="A1" t="s">
        <v>67</v>
      </c>
    </row>
    <row r="2" spans="1:15" ht="18">
      <c r="A2" t="s">
        <v>219</v>
      </c>
      <c r="B2" s="1" t="s">
        <v>82</v>
      </c>
      <c r="C2" s="1"/>
      <c r="D2" s="1"/>
      <c r="E2" s="1"/>
      <c r="F2" s="1"/>
      <c r="G2" s="1"/>
    </row>
    <row r="4" spans="1:15">
      <c r="B4" t="s">
        <v>77</v>
      </c>
    </row>
    <row r="5" spans="1:15">
      <c r="B5" s="36" t="s">
        <v>70</v>
      </c>
      <c r="C5" s="8"/>
      <c r="D5" s="7" t="s">
        <v>71</v>
      </c>
      <c r="E5" s="8"/>
      <c r="F5" s="42" t="s">
        <v>72</v>
      </c>
      <c r="G5" s="43"/>
      <c r="H5" s="44" t="s">
        <v>74</v>
      </c>
      <c r="I5" s="41"/>
      <c r="J5" s="4"/>
    </row>
    <row r="6" spans="1:15">
      <c r="A6" s="30" t="s">
        <v>2</v>
      </c>
      <c r="B6" s="21" t="s">
        <v>65</v>
      </c>
      <c r="C6" s="27" t="s">
        <v>1</v>
      </c>
      <c r="D6" s="21" t="s">
        <v>65</v>
      </c>
      <c r="E6" s="28" t="s">
        <v>64</v>
      </c>
      <c r="F6" s="21" t="s">
        <v>65</v>
      </c>
      <c r="G6" s="27" t="s">
        <v>1</v>
      </c>
      <c r="H6" s="37" t="s">
        <v>73</v>
      </c>
      <c r="I6" s="3" t="s">
        <v>1</v>
      </c>
      <c r="J6" s="4"/>
    </row>
    <row r="7" spans="1:15">
      <c r="B7" s="4"/>
      <c r="C7" s="6"/>
      <c r="D7" s="4"/>
      <c r="F7" s="4"/>
      <c r="G7" s="6"/>
      <c r="H7" s="38"/>
      <c r="I7" s="6"/>
      <c r="J7" s="4"/>
    </row>
    <row r="8" spans="1:15">
      <c r="A8">
        <v>2011</v>
      </c>
      <c r="B8" s="4">
        <v>1494543</v>
      </c>
      <c r="C8" s="6">
        <v>157</v>
      </c>
      <c r="D8" s="4">
        <v>102540</v>
      </c>
      <c r="E8" s="12">
        <v>10.8</v>
      </c>
      <c r="F8" s="4">
        <f>B8+D8</f>
        <v>1597083</v>
      </c>
      <c r="G8" s="6">
        <f>C8+E8</f>
        <v>167.8</v>
      </c>
      <c r="H8" s="38">
        <v>65173</v>
      </c>
      <c r="I8" s="6">
        <v>6873</v>
      </c>
      <c r="J8" s="4"/>
      <c r="K8" s="6"/>
      <c r="L8" s="6"/>
    </row>
    <row r="9" spans="1:15">
      <c r="B9" s="4"/>
      <c r="C9" s="6"/>
      <c r="D9" s="4"/>
      <c r="F9" s="4"/>
      <c r="G9" s="6"/>
      <c r="H9" s="38"/>
      <c r="I9" s="6"/>
      <c r="J9" s="4"/>
      <c r="K9" s="6"/>
      <c r="L9" s="6"/>
    </row>
    <row r="10" spans="1:15">
      <c r="A10">
        <v>2018</v>
      </c>
      <c r="B10" s="4">
        <v>1356184</v>
      </c>
      <c r="C10" s="6">
        <v>132</v>
      </c>
      <c r="D10" s="4">
        <v>107376</v>
      </c>
      <c r="E10" s="12">
        <v>10.5</v>
      </c>
      <c r="F10" s="4">
        <f t="shared" ref="F10:F14" si="0">B10+D10</f>
        <v>1463560</v>
      </c>
      <c r="G10" s="6">
        <f t="shared" ref="G10:G14" si="1">C10+E10</f>
        <v>142.5</v>
      </c>
      <c r="H10" s="38">
        <v>68840</v>
      </c>
      <c r="I10" s="6">
        <v>6729</v>
      </c>
      <c r="J10" s="38"/>
    </row>
    <row r="11" spans="1:15">
      <c r="B11" s="4"/>
      <c r="C11" s="6"/>
      <c r="D11" s="4"/>
      <c r="F11" s="4"/>
      <c r="G11" s="6"/>
      <c r="H11" s="38"/>
      <c r="I11" s="6"/>
      <c r="J11" s="4"/>
    </row>
    <row r="12" spans="1:15">
      <c r="A12">
        <v>2019</v>
      </c>
      <c r="B12" s="4">
        <v>1351373</v>
      </c>
      <c r="C12" s="6">
        <v>131</v>
      </c>
      <c r="D12" s="4">
        <v>106928</v>
      </c>
      <c r="E12" s="12">
        <v>10.4</v>
      </c>
      <c r="F12" s="4">
        <f t="shared" si="0"/>
        <v>1458301</v>
      </c>
      <c r="G12" s="6">
        <f t="shared" si="1"/>
        <v>141.4</v>
      </c>
      <c r="H12" s="38">
        <v>70051</v>
      </c>
      <c r="I12" s="6">
        <v>6783</v>
      </c>
      <c r="J12" s="40"/>
    </row>
    <row r="13" spans="1:15">
      <c r="B13" s="4"/>
      <c r="C13" s="6"/>
      <c r="D13" s="4"/>
      <c r="F13" s="4"/>
      <c r="G13" s="6"/>
      <c r="H13" s="38"/>
      <c r="I13" s="6"/>
      <c r="J13" s="4"/>
    </row>
    <row r="14" spans="1:15">
      <c r="A14" s="8">
        <v>2020</v>
      </c>
      <c r="B14" s="7">
        <v>1274121</v>
      </c>
      <c r="C14" s="8">
        <v>123</v>
      </c>
      <c r="D14" s="7">
        <v>101799</v>
      </c>
      <c r="E14" s="29">
        <v>9.8000000000000007</v>
      </c>
      <c r="F14" s="7">
        <f t="shared" si="0"/>
        <v>1375920</v>
      </c>
      <c r="G14" s="8">
        <f t="shared" si="1"/>
        <v>132.80000000000001</v>
      </c>
      <c r="H14" s="39">
        <v>59313</v>
      </c>
      <c r="I14" s="8">
        <v>5715</v>
      </c>
      <c r="J14" s="4"/>
      <c r="O14" s="35"/>
    </row>
    <row r="15" spans="1:15">
      <c r="B15" s="4"/>
      <c r="D15" s="4"/>
      <c r="F15" s="4"/>
      <c r="G15" s="6"/>
      <c r="H15" s="38"/>
      <c r="I15" s="6"/>
      <c r="J15" s="4"/>
      <c r="L15" s="6"/>
    </row>
    <row r="16" spans="1:15">
      <c r="A16" t="s">
        <v>68</v>
      </c>
      <c r="B16" s="31">
        <f>B14-B8</f>
        <v>-220422</v>
      </c>
      <c r="C16" s="24">
        <f>C14-C8</f>
        <v>-34</v>
      </c>
      <c r="D16" s="31">
        <f t="shared" ref="D16:I16" si="2">D14-D8</f>
        <v>-741</v>
      </c>
      <c r="E16" s="24">
        <f t="shared" si="2"/>
        <v>-1</v>
      </c>
      <c r="F16" s="31">
        <f t="shared" si="2"/>
        <v>-221163</v>
      </c>
      <c r="G16" s="24">
        <f t="shared" si="2"/>
        <v>-35</v>
      </c>
      <c r="H16" s="31">
        <f t="shared" si="2"/>
        <v>-5860</v>
      </c>
      <c r="I16" s="24">
        <f t="shared" si="2"/>
        <v>-1158</v>
      </c>
      <c r="J16" s="4"/>
    </row>
    <row r="17" spans="1:10">
      <c r="A17" s="33" t="s">
        <v>66</v>
      </c>
      <c r="B17" s="32">
        <f>B16*100/B8</f>
        <v>-14.748454878849254</v>
      </c>
      <c r="C17" s="34">
        <f>C16*100/C8</f>
        <v>-21.656050955414013</v>
      </c>
      <c r="D17" s="32">
        <f t="shared" ref="D17:I17" si="3">D16*100/D8</f>
        <v>-0.72264482153306031</v>
      </c>
      <c r="E17" s="34">
        <f t="shared" si="3"/>
        <v>-9.2592592592592595</v>
      </c>
      <c r="F17" s="32">
        <f t="shared" si="3"/>
        <v>-13.847934014700551</v>
      </c>
      <c r="G17" s="34">
        <f t="shared" si="3"/>
        <v>-20.858164481525623</v>
      </c>
      <c r="H17" s="32">
        <f t="shared" si="3"/>
        <v>-8.9914535160265761</v>
      </c>
      <c r="I17" s="34">
        <f t="shared" si="3"/>
        <v>-16.848537756438237</v>
      </c>
      <c r="J17" s="4"/>
    </row>
    <row r="18" spans="1:10">
      <c r="B18" s="4"/>
      <c r="C18" s="6"/>
      <c r="D18" s="4"/>
      <c r="F18" s="4"/>
      <c r="G18" s="6"/>
      <c r="H18" s="38"/>
      <c r="I18" s="6"/>
      <c r="J18" s="4"/>
    </row>
    <row r="19" spans="1:10">
      <c r="A19" t="s">
        <v>69</v>
      </c>
      <c r="B19" s="4">
        <f t="shared" ref="B19:I19" si="4">B14-B12</f>
        <v>-77252</v>
      </c>
      <c r="C19" s="6">
        <f t="shared" si="4"/>
        <v>-8</v>
      </c>
      <c r="D19" s="4">
        <f t="shared" si="4"/>
        <v>-5129</v>
      </c>
      <c r="E19" s="6">
        <f t="shared" si="4"/>
        <v>-0.59999999999999964</v>
      </c>
      <c r="F19" s="4">
        <f t="shared" si="4"/>
        <v>-82381</v>
      </c>
      <c r="G19" s="6">
        <f t="shared" si="4"/>
        <v>-8.5999999999999943</v>
      </c>
      <c r="H19" s="4">
        <f t="shared" si="4"/>
        <v>-10738</v>
      </c>
      <c r="I19" s="6">
        <f t="shared" si="4"/>
        <v>-1068</v>
      </c>
      <c r="J19" s="4"/>
    </row>
    <row r="20" spans="1:10">
      <c r="A20" s="33" t="s">
        <v>66</v>
      </c>
      <c r="B20" s="32">
        <f t="shared" ref="B20:I20" si="5">B19*100/B12</f>
        <v>-5.716556420766139</v>
      </c>
      <c r="C20" s="34">
        <f t="shared" si="5"/>
        <v>-6.106870229007634</v>
      </c>
      <c r="D20" s="32">
        <f t="shared" si="5"/>
        <v>-4.7966856202304351</v>
      </c>
      <c r="E20" s="34">
        <f t="shared" si="5"/>
        <v>-5.7692307692307656</v>
      </c>
      <c r="F20" s="32">
        <f t="shared" si="5"/>
        <v>-5.6491081059397201</v>
      </c>
      <c r="G20" s="34">
        <f t="shared" si="5"/>
        <v>-6.0820367751060775</v>
      </c>
      <c r="H20" s="32">
        <f t="shared" si="5"/>
        <v>-15.328831851079928</v>
      </c>
      <c r="I20" s="34">
        <f t="shared" si="5"/>
        <v>-15.745245466607695</v>
      </c>
      <c r="J20" s="4"/>
    </row>
    <row r="21" spans="1:10">
      <c r="E21" s="6"/>
      <c r="G21" s="6"/>
      <c r="H21" s="6"/>
      <c r="I21" s="6"/>
      <c r="J21" s="6"/>
    </row>
    <row r="22" spans="1:10">
      <c r="I22" s="6"/>
    </row>
    <row r="23" spans="1:10">
      <c r="A23" t="s">
        <v>220</v>
      </c>
      <c r="B23" s="6" t="s">
        <v>75</v>
      </c>
      <c r="D23" s="6" t="s">
        <v>78</v>
      </c>
      <c r="I23" s="6"/>
    </row>
    <row r="24" spans="1:10">
      <c r="B24" s="4" t="s">
        <v>80</v>
      </c>
      <c r="D24" s="4" t="s">
        <v>81</v>
      </c>
      <c r="F24" s="4"/>
    </row>
    <row r="25" spans="1:10">
      <c r="A25" s="9" t="s">
        <v>2</v>
      </c>
      <c r="B25" s="7" t="s">
        <v>0</v>
      </c>
      <c r="C25" s="8" t="s">
        <v>1</v>
      </c>
      <c r="D25" s="7" t="s">
        <v>76</v>
      </c>
      <c r="E25" s="8" t="s">
        <v>1</v>
      </c>
      <c r="F25" s="4"/>
    </row>
    <row r="26" spans="1:10">
      <c r="B26" s="4"/>
      <c r="C26" s="6"/>
      <c r="D26" s="4"/>
      <c r="F26" s="4"/>
    </row>
    <row r="27" spans="1:10">
      <c r="A27">
        <v>2011</v>
      </c>
      <c r="B27" s="4">
        <v>8805</v>
      </c>
      <c r="C27" s="6">
        <v>0.93</v>
      </c>
      <c r="D27" s="4">
        <v>12300</v>
      </c>
      <c r="E27" s="12">
        <v>1.3</v>
      </c>
      <c r="F27" s="4"/>
    </row>
    <row r="28" spans="1:10">
      <c r="B28" s="4"/>
      <c r="C28" s="6"/>
      <c r="D28" s="4"/>
      <c r="F28" s="4"/>
    </row>
    <row r="29" spans="1:10">
      <c r="A29">
        <v>2020</v>
      </c>
      <c r="B29" s="4">
        <v>6508</v>
      </c>
      <c r="C29" s="6">
        <v>0.63</v>
      </c>
      <c r="D29" s="4">
        <v>10622</v>
      </c>
      <c r="E29" s="12">
        <v>1.03</v>
      </c>
      <c r="F29" s="4"/>
    </row>
    <row r="30" spans="1:10">
      <c r="A30" s="8"/>
      <c r="B30" s="7"/>
      <c r="C30" s="9"/>
      <c r="D30" s="7"/>
      <c r="E30" s="8"/>
      <c r="F30" s="4"/>
    </row>
    <row r="31" spans="1:10">
      <c r="A31" t="s">
        <v>79</v>
      </c>
      <c r="B31" s="4">
        <f>B29-B27</f>
        <v>-2297</v>
      </c>
      <c r="C31" s="6">
        <f t="shared" ref="C31:E31" si="6">C29-C27</f>
        <v>-0.30000000000000004</v>
      </c>
      <c r="D31" s="19">
        <f t="shared" si="6"/>
        <v>-1678</v>
      </c>
      <c r="E31" s="6">
        <f t="shared" si="6"/>
        <v>-0.27</v>
      </c>
      <c r="F31" s="4"/>
    </row>
    <row r="32" spans="1:10">
      <c r="A32" s="33" t="s">
        <v>66</v>
      </c>
      <c r="B32" s="10">
        <f>B31*100/B27</f>
        <v>-26.087450312322545</v>
      </c>
      <c r="C32" s="13">
        <f t="shared" ref="C32:E32" si="7">C31*100/C27</f>
        <v>-32.258064516129032</v>
      </c>
      <c r="D32" s="10">
        <f t="shared" si="7"/>
        <v>-13.642276422764228</v>
      </c>
      <c r="E32" s="13">
        <f t="shared" si="7"/>
        <v>-20.76923076923077</v>
      </c>
      <c r="F32" s="4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/>
  <dimension ref="A1:L23"/>
  <sheetViews>
    <sheetView workbookViewId="0">
      <selection activeCell="A3" sqref="A3"/>
    </sheetView>
  </sheetViews>
  <sheetFormatPr baseColWidth="10" defaultColWidth="8.83203125" defaultRowHeight="14" x14ac:dyDescent="0"/>
  <cols>
    <col min="1" max="1" width="10.5" customWidth="1"/>
    <col min="3" max="3" width="11.5" customWidth="1"/>
    <col min="4" max="4" width="9.83203125" customWidth="1"/>
    <col min="5" max="5" width="10.5" customWidth="1"/>
    <col min="6" max="6" width="11.83203125" customWidth="1"/>
    <col min="7" max="7" width="10.83203125" customWidth="1"/>
    <col min="8" max="8" width="10.5" customWidth="1"/>
    <col min="10" max="10" width="10.1640625" customWidth="1"/>
    <col min="11" max="11" width="12.5" customWidth="1"/>
  </cols>
  <sheetData>
    <row r="1" spans="1:12">
      <c r="A1" t="s">
        <v>34</v>
      </c>
    </row>
    <row r="3" spans="1:12" ht="15">
      <c r="A3" t="s">
        <v>218</v>
      </c>
      <c r="B3" s="26" t="s">
        <v>127</v>
      </c>
    </row>
    <row r="4" spans="1:12">
      <c r="B4" t="s">
        <v>33</v>
      </c>
    </row>
    <row r="6" spans="1:12">
      <c r="D6" s="6"/>
    </row>
    <row r="7" spans="1:12">
      <c r="A7" s="8" t="s">
        <v>2</v>
      </c>
      <c r="B7" s="14" t="s">
        <v>44</v>
      </c>
      <c r="C7" s="8"/>
      <c r="D7" s="5" t="s">
        <v>38</v>
      </c>
      <c r="E7" s="7" t="s">
        <v>36</v>
      </c>
      <c r="F7" s="7" t="s">
        <v>39</v>
      </c>
      <c r="G7" s="7" t="s">
        <v>40</v>
      </c>
      <c r="H7" s="7" t="s">
        <v>41</v>
      </c>
      <c r="I7" s="7" t="s">
        <v>37</v>
      </c>
      <c r="J7" s="7" t="s">
        <v>42</v>
      </c>
      <c r="K7" s="20" t="s">
        <v>43</v>
      </c>
      <c r="L7" s="4"/>
    </row>
    <row r="8" spans="1:12">
      <c r="A8" s="6"/>
      <c r="B8" s="15" t="s">
        <v>15</v>
      </c>
      <c r="C8" s="16" t="s">
        <v>1</v>
      </c>
      <c r="D8" s="17" t="s">
        <v>15</v>
      </c>
      <c r="E8" s="17" t="s">
        <v>30</v>
      </c>
      <c r="F8" s="17" t="s">
        <v>30</v>
      </c>
      <c r="G8" s="17" t="s">
        <v>31</v>
      </c>
      <c r="H8" s="18" t="s">
        <v>32</v>
      </c>
      <c r="I8" s="21" t="s">
        <v>0</v>
      </c>
      <c r="J8" s="21" t="s">
        <v>0</v>
      </c>
      <c r="K8" s="22" t="s">
        <v>0</v>
      </c>
      <c r="L8" s="4"/>
    </row>
    <row r="9" spans="1:12">
      <c r="B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>
        <v>2011</v>
      </c>
      <c r="B10" s="4">
        <v>4427</v>
      </c>
      <c r="C10">
        <v>0.5</v>
      </c>
      <c r="D10" s="4">
        <v>1105</v>
      </c>
      <c r="E10" s="4">
        <v>12</v>
      </c>
      <c r="F10" s="4">
        <v>42</v>
      </c>
      <c r="G10" s="4">
        <v>782</v>
      </c>
      <c r="H10" s="4">
        <v>816</v>
      </c>
      <c r="I10" s="4">
        <v>472</v>
      </c>
      <c r="J10" s="4">
        <v>546</v>
      </c>
      <c r="K10" s="4">
        <v>1644</v>
      </c>
      <c r="L10" s="4"/>
    </row>
    <row r="11" spans="1:12">
      <c r="B11" s="4"/>
      <c r="D11" s="4"/>
      <c r="E11" s="4"/>
      <c r="F11" s="4"/>
      <c r="G11" s="4"/>
      <c r="H11" s="4" t="s">
        <v>45</v>
      </c>
      <c r="I11" s="4"/>
      <c r="J11" s="4"/>
      <c r="K11" s="4"/>
      <c r="L11" s="4"/>
    </row>
    <row r="12" spans="1:12">
      <c r="A12" s="6">
        <v>2020</v>
      </c>
      <c r="B12" s="4">
        <v>3532</v>
      </c>
      <c r="C12" s="6">
        <v>0.3</v>
      </c>
      <c r="D12" s="4">
        <v>981</v>
      </c>
      <c r="E12" s="4">
        <v>5</v>
      </c>
      <c r="F12" s="4">
        <v>5</v>
      </c>
      <c r="G12" s="4">
        <v>858</v>
      </c>
      <c r="H12" s="4">
        <v>520</v>
      </c>
      <c r="I12" s="4">
        <v>498</v>
      </c>
      <c r="J12" s="4">
        <v>447</v>
      </c>
      <c r="K12" s="4">
        <v>1377</v>
      </c>
      <c r="L12" s="4"/>
    </row>
    <row r="13" spans="1:12">
      <c r="A13" s="8"/>
      <c r="B13" s="7"/>
      <c r="C13" s="8"/>
      <c r="D13" s="7"/>
      <c r="E13" s="7"/>
      <c r="F13" s="7"/>
      <c r="G13" s="7"/>
      <c r="H13" s="7"/>
      <c r="I13" s="7"/>
      <c r="J13" s="7"/>
      <c r="K13" s="20"/>
      <c r="L13" s="4"/>
    </row>
    <row r="14" spans="1:12">
      <c r="B14" s="4"/>
      <c r="D14" s="4"/>
      <c r="E14" s="4"/>
      <c r="F14" s="4"/>
      <c r="G14" s="4"/>
      <c r="H14" s="19"/>
      <c r="I14" s="4"/>
      <c r="J14" s="4"/>
      <c r="K14" s="4"/>
      <c r="L14" s="4"/>
    </row>
    <row r="15" spans="1:12">
      <c r="A15" t="s">
        <v>3</v>
      </c>
      <c r="B15" s="4">
        <f>B12-B10</f>
        <v>-895</v>
      </c>
      <c r="C15">
        <v>-0.22</v>
      </c>
      <c r="D15" s="4">
        <f t="shared" ref="D15:K15" si="0">D12-D10</f>
        <v>-124</v>
      </c>
      <c r="E15" s="4">
        <f t="shared" si="0"/>
        <v>-7</v>
      </c>
      <c r="F15" s="4">
        <f t="shared" si="0"/>
        <v>-37</v>
      </c>
      <c r="G15" s="4">
        <f t="shared" si="0"/>
        <v>76</v>
      </c>
      <c r="H15" s="4">
        <f t="shared" si="0"/>
        <v>-296</v>
      </c>
      <c r="I15" s="4">
        <f t="shared" si="0"/>
        <v>26</v>
      </c>
      <c r="J15" s="4">
        <f t="shared" si="0"/>
        <v>-99</v>
      </c>
      <c r="K15" s="4">
        <f t="shared" si="0"/>
        <v>-267</v>
      </c>
      <c r="L15" s="4"/>
    </row>
    <row r="16" spans="1:12">
      <c r="B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t="s">
        <v>27</v>
      </c>
      <c r="B17" s="10">
        <f>B15*100/B10</f>
        <v>-20.216851140727353</v>
      </c>
      <c r="C17" s="13">
        <f>C15*100/C10</f>
        <v>-44</v>
      </c>
      <c r="D17" s="10">
        <f t="shared" ref="D17:K17" si="1">D15*100/D10</f>
        <v>-11.221719457013574</v>
      </c>
      <c r="E17" s="10">
        <f t="shared" si="1"/>
        <v>-58.333333333333336</v>
      </c>
      <c r="F17" s="10">
        <f t="shared" si="1"/>
        <v>-88.095238095238102</v>
      </c>
      <c r="G17" s="10">
        <f t="shared" si="1"/>
        <v>9.7186700767263421</v>
      </c>
      <c r="H17" s="10">
        <f t="shared" si="1"/>
        <v>-36.274509803921568</v>
      </c>
      <c r="I17" s="10">
        <f t="shared" si="1"/>
        <v>5.5084745762711869</v>
      </c>
      <c r="J17" s="10">
        <f t="shared" si="1"/>
        <v>-18.131868131868131</v>
      </c>
      <c r="K17" s="10">
        <f t="shared" si="1"/>
        <v>-16.240875912408757</v>
      </c>
      <c r="L17" s="4"/>
    </row>
    <row r="20" spans="1:12">
      <c r="A20" t="s">
        <v>21</v>
      </c>
    </row>
    <row r="22" spans="1:12">
      <c r="A22" t="s">
        <v>35</v>
      </c>
    </row>
    <row r="23" spans="1:12">
      <c r="A23" t="s">
        <v>46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/>
  <dimension ref="A1:M33"/>
  <sheetViews>
    <sheetView workbookViewId="0">
      <selection activeCell="F29" sqref="F29"/>
    </sheetView>
  </sheetViews>
  <sheetFormatPr baseColWidth="10" defaultColWidth="8.83203125" defaultRowHeight="14" x14ac:dyDescent="0"/>
  <cols>
    <col min="1" max="1" width="54.5" customWidth="1"/>
    <col min="3" max="3" width="8.5" customWidth="1"/>
    <col min="5" max="5" width="8.83203125" customWidth="1"/>
    <col min="7" max="7" width="7.83203125" customWidth="1"/>
    <col min="8" max="8" width="11.83203125" customWidth="1"/>
  </cols>
  <sheetData>
    <row r="1" spans="1:13" ht="18">
      <c r="A1" s="1" t="s">
        <v>159</v>
      </c>
      <c r="B1" s="1"/>
      <c r="C1" s="1"/>
      <c r="D1" s="1"/>
      <c r="E1" s="1"/>
      <c r="F1" s="1"/>
      <c r="G1" s="1"/>
      <c r="H1" s="1"/>
      <c r="I1" s="1"/>
    </row>
    <row r="2" spans="1:13" ht="18">
      <c r="A2" s="1"/>
      <c r="B2" s="1"/>
      <c r="C2" s="1"/>
      <c r="D2" s="1"/>
      <c r="E2" s="1"/>
      <c r="F2" s="1"/>
      <c r="G2" s="1"/>
      <c r="H2" s="1"/>
      <c r="I2" s="1"/>
    </row>
    <row r="3" spans="1:13" ht="18">
      <c r="A3" s="1" t="s">
        <v>55</v>
      </c>
      <c r="B3" s="1" t="s">
        <v>84</v>
      </c>
      <c r="C3" s="1"/>
      <c r="D3" s="1"/>
      <c r="E3" s="1"/>
      <c r="F3" s="1"/>
      <c r="G3" s="1"/>
      <c r="H3" s="1"/>
      <c r="I3" s="1"/>
    </row>
    <row r="4" spans="1:13" ht="18">
      <c r="A4" s="1"/>
      <c r="B4" s="1" t="s">
        <v>91</v>
      </c>
      <c r="C4" s="1"/>
      <c r="D4" s="1"/>
      <c r="E4" s="1"/>
      <c r="F4" s="1"/>
      <c r="G4" s="1"/>
      <c r="H4" s="1"/>
      <c r="I4" s="1"/>
    </row>
    <row r="5" spans="1:13" ht="18">
      <c r="A5" s="1"/>
      <c r="B5" s="1"/>
      <c r="C5" s="1"/>
      <c r="D5" s="1"/>
      <c r="E5" s="1"/>
      <c r="F5" s="1"/>
      <c r="G5" s="1"/>
      <c r="H5" s="1"/>
      <c r="I5" s="1"/>
    </row>
    <row r="6" spans="1:13" ht="18">
      <c r="A6" s="1"/>
      <c r="B6" s="1"/>
      <c r="C6" s="1"/>
      <c r="D6" s="1"/>
      <c r="E6" s="1"/>
      <c r="F6" s="1"/>
      <c r="G6" s="1"/>
      <c r="H6" s="1"/>
      <c r="I6" s="1"/>
    </row>
    <row r="7" spans="1:13" ht="18">
      <c r="A7" s="46" t="s">
        <v>90</v>
      </c>
      <c r="B7" s="47" t="s">
        <v>85</v>
      </c>
      <c r="C7" s="1"/>
      <c r="D7" s="47" t="s">
        <v>94</v>
      </c>
      <c r="E7" s="1"/>
      <c r="F7" s="47" t="s">
        <v>86</v>
      </c>
      <c r="G7" s="1"/>
      <c r="H7" s="47" t="s">
        <v>156</v>
      </c>
      <c r="I7" s="47"/>
    </row>
    <row r="8" spans="1:13" ht="18">
      <c r="A8" s="48"/>
      <c r="B8" s="49" t="s">
        <v>65</v>
      </c>
      <c r="C8" s="50" t="s">
        <v>87</v>
      </c>
      <c r="D8" s="49" t="s">
        <v>88</v>
      </c>
      <c r="E8" s="50" t="s">
        <v>89</v>
      </c>
      <c r="F8" s="49" t="s">
        <v>65</v>
      </c>
      <c r="G8" s="51" t="s">
        <v>89</v>
      </c>
      <c r="H8" s="52" t="s">
        <v>157</v>
      </c>
      <c r="I8" s="47"/>
    </row>
    <row r="9" spans="1:13" ht="18">
      <c r="A9" s="1"/>
      <c r="B9" s="47"/>
      <c r="C9" s="1"/>
      <c r="D9" s="47"/>
      <c r="E9" s="1"/>
      <c r="F9" s="47"/>
      <c r="G9" s="1"/>
      <c r="H9" s="47"/>
      <c r="I9" s="47"/>
    </row>
    <row r="10" spans="1:13" ht="18">
      <c r="A10" s="1" t="s">
        <v>160</v>
      </c>
      <c r="B10" s="47">
        <v>153986</v>
      </c>
      <c r="C10" s="53">
        <f>B10*100/B24</f>
        <v>64.454099485994604</v>
      </c>
      <c r="D10" s="47">
        <v>202632</v>
      </c>
      <c r="E10" s="53">
        <f>D10*100/D24</f>
        <v>52.182243327599174</v>
      </c>
      <c r="F10" s="47">
        <v>281197</v>
      </c>
      <c r="G10" s="53">
        <f>F10*100/F24</f>
        <v>51.241601626919987</v>
      </c>
      <c r="H10" s="54">
        <f>(F10-B10)*100/B10</f>
        <v>82.612055641421946</v>
      </c>
      <c r="I10" s="47"/>
    </row>
    <row r="11" spans="1:13" ht="18">
      <c r="A11" s="1" t="s">
        <v>165</v>
      </c>
      <c r="B11" s="47"/>
      <c r="C11" s="53"/>
      <c r="D11" s="47"/>
      <c r="E11" s="53"/>
      <c r="F11" s="47"/>
      <c r="G11" s="53"/>
      <c r="H11" s="54"/>
      <c r="I11" s="47"/>
      <c r="M11" s="6"/>
    </row>
    <row r="12" spans="1:13" ht="18">
      <c r="A12" s="1"/>
      <c r="B12" s="47"/>
      <c r="C12" s="53"/>
      <c r="D12" s="47"/>
      <c r="E12" s="53"/>
      <c r="F12" s="47"/>
      <c r="G12" s="53"/>
      <c r="H12" s="54"/>
      <c r="I12" s="47"/>
    </row>
    <row r="13" spans="1:13" ht="18">
      <c r="A13" s="1" t="s">
        <v>135</v>
      </c>
      <c r="B13" s="47">
        <v>19115</v>
      </c>
      <c r="C13" s="53">
        <f>B13*100/B24</f>
        <v>8.0009878279505084</v>
      </c>
      <c r="D13" s="47">
        <v>102324</v>
      </c>
      <c r="E13" s="53">
        <f>D13*100/D24</f>
        <v>26.350704065760876</v>
      </c>
      <c r="F13" s="47">
        <v>144141</v>
      </c>
      <c r="G13" s="53">
        <f>F13*100/F24</f>
        <v>26.266338901573892</v>
      </c>
      <c r="H13" s="54">
        <f>(F13-B13)*100/B13</f>
        <v>654.0727177609208</v>
      </c>
      <c r="I13" s="47"/>
    </row>
    <row r="14" spans="1:13" ht="18">
      <c r="A14" s="1"/>
      <c r="B14" s="47"/>
      <c r="C14" s="53"/>
      <c r="D14" s="47"/>
      <c r="E14" s="53"/>
      <c r="F14" s="47"/>
      <c r="G14" s="53"/>
      <c r="H14" s="54"/>
      <c r="I14" s="47"/>
    </row>
    <row r="15" spans="1:13" ht="18">
      <c r="A15" s="1" t="s">
        <v>163</v>
      </c>
      <c r="B15" s="47">
        <v>11935</v>
      </c>
      <c r="C15" s="53">
        <f>B15*100/B24</f>
        <v>4.9956468598791171</v>
      </c>
      <c r="D15" s="47">
        <v>14328</v>
      </c>
      <c r="E15" s="53">
        <f>D15*100/D24</f>
        <v>3.6897784278783261</v>
      </c>
      <c r="F15" s="47">
        <v>23739</v>
      </c>
      <c r="G15" s="53">
        <f>F15*100/F24</f>
        <v>4.3258796538421587</v>
      </c>
      <c r="H15" s="54">
        <f t="shared" ref="H15:H24" si="0">(F15-B15)*100/B15</f>
        <v>98.902387934646001</v>
      </c>
      <c r="I15" s="47"/>
    </row>
    <row r="16" spans="1:13" ht="18">
      <c r="A16" s="1"/>
      <c r="B16" s="47"/>
      <c r="C16" s="53"/>
      <c r="D16" s="47"/>
      <c r="E16" s="53"/>
      <c r="F16" s="47"/>
      <c r="G16" s="53"/>
      <c r="H16" s="54"/>
      <c r="I16" s="47"/>
    </row>
    <row r="17" spans="1:9" ht="18">
      <c r="A17" s="1" t="s">
        <v>140</v>
      </c>
      <c r="B17" s="47">
        <v>42324</v>
      </c>
      <c r="C17" s="53">
        <f>B17*100/B24</f>
        <v>17.715606007333367</v>
      </c>
      <c r="D17" s="47">
        <v>50804</v>
      </c>
      <c r="E17" s="53">
        <f>D17*100/D24</f>
        <v>13.083159076628313</v>
      </c>
      <c r="F17" s="47">
        <v>68790</v>
      </c>
      <c r="G17" s="53">
        <f>F17*100/F24</f>
        <v>12.535374758321838</v>
      </c>
      <c r="H17" s="54">
        <f t="shared" si="0"/>
        <v>62.531896796144032</v>
      </c>
      <c r="I17" s="47"/>
    </row>
    <row r="18" spans="1:9" ht="18">
      <c r="A18" s="1"/>
      <c r="B18" s="47"/>
      <c r="C18" s="53"/>
      <c r="D18" s="47"/>
      <c r="E18" s="53"/>
      <c r="F18" s="47"/>
      <c r="G18" s="53"/>
      <c r="H18" s="54"/>
      <c r="I18" s="47"/>
    </row>
    <row r="19" spans="1:9" ht="18">
      <c r="A19" s="1" t="s">
        <v>158</v>
      </c>
      <c r="B19" s="47">
        <v>7729</v>
      </c>
      <c r="C19" s="53">
        <f>B19*100/B24</f>
        <v>3.2351365379141761</v>
      </c>
      <c r="D19" s="47">
        <v>11291</v>
      </c>
      <c r="E19" s="53">
        <f>D19*100/D24</f>
        <v>2.9076834330802748</v>
      </c>
      <c r="F19" s="47">
        <v>17980</v>
      </c>
      <c r="G19" s="53">
        <f>F19*100/F24</f>
        <v>3.2764360830735084</v>
      </c>
      <c r="H19" s="54">
        <f t="shared" si="0"/>
        <v>132.63035321516367</v>
      </c>
      <c r="I19" s="47"/>
    </row>
    <row r="20" spans="1:9" ht="18">
      <c r="A20" s="1"/>
      <c r="B20" s="47"/>
      <c r="C20" s="53"/>
      <c r="D20" s="47"/>
      <c r="E20" s="53"/>
      <c r="F20" s="47"/>
      <c r="G20" s="53"/>
      <c r="H20" s="54"/>
      <c r="I20" s="47"/>
    </row>
    <row r="21" spans="1:9" ht="18">
      <c r="A21" s="1" t="s">
        <v>162</v>
      </c>
      <c r="B21" s="47">
        <v>2522</v>
      </c>
      <c r="C21" s="53">
        <f>B21*100/B24</f>
        <v>1.055636479314213</v>
      </c>
      <c r="D21" s="47">
        <v>4811</v>
      </c>
      <c r="E21" s="53">
        <f>D21*100/D24</f>
        <v>1.2389394204719868</v>
      </c>
      <c r="F21" s="47">
        <v>9417</v>
      </c>
      <c r="G21" s="53">
        <f>F21*100/F24</f>
        <v>1.7160288428422263</v>
      </c>
      <c r="H21" s="54">
        <f t="shared" si="0"/>
        <v>273.39413164155434</v>
      </c>
      <c r="I21" s="47"/>
    </row>
    <row r="22" spans="1:9" ht="18">
      <c r="A22" s="1" t="s">
        <v>161</v>
      </c>
      <c r="B22" s="47"/>
      <c r="C22" s="53"/>
      <c r="D22" s="47"/>
      <c r="E22" s="53"/>
      <c r="F22" s="47"/>
      <c r="G22" s="53"/>
      <c r="H22" s="54"/>
      <c r="I22" s="47"/>
    </row>
    <row r="23" spans="1:9" ht="18">
      <c r="A23" s="48" t="s">
        <v>164</v>
      </c>
      <c r="B23" s="52">
        <v>1297</v>
      </c>
      <c r="C23" s="55">
        <f>B23*100/B24</f>
        <v>0.54288680161401037</v>
      </c>
      <c r="D23" s="52">
        <v>2126</v>
      </c>
      <c r="E23" s="55">
        <f>D23*100/D24</f>
        <v>0.5474922485810525</v>
      </c>
      <c r="F23" s="52">
        <v>3503</v>
      </c>
      <c r="G23" s="55">
        <f>F23*100/F24</f>
        <v>0.6383401334263904</v>
      </c>
      <c r="H23" s="56">
        <f t="shared" si="0"/>
        <v>170.08481110254434</v>
      </c>
      <c r="I23" s="47"/>
    </row>
    <row r="24" spans="1:9" ht="18">
      <c r="A24" s="1" t="s">
        <v>92</v>
      </c>
      <c r="B24" s="47">
        <v>238908</v>
      </c>
      <c r="C24" s="1">
        <v>100</v>
      </c>
      <c r="D24" s="47">
        <v>388316</v>
      </c>
      <c r="E24" s="57">
        <v>100</v>
      </c>
      <c r="F24" s="47">
        <v>548767</v>
      </c>
      <c r="G24" s="57">
        <v>100</v>
      </c>
      <c r="H24" s="54">
        <f t="shared" si="0"/>
        <v>129.69804276123025</v>
      </c>
      <c r="I24" s="47"/>
    </row>
    <row r="25" spans="1:9" ht="18">
      <c r="A25" s="1"/>
      <c r="B25" s="47"/>
      <c r="C25" s="53"/>
      <c r="D25" s="47"/>
      <c r="E25" s="53"/>
      <c r="F25" s="47"/>
      <c r="G25" s="53"/>
      <c r="H25" s="47"/>
      <c r="I25" s="47"/>
    </row>
    <row r="26" spans="1:9" ht="18">
      <c r="A26" s="1" t="s">
        <v>93</v>
      </c>
      <c r="B26" s="47">
        <v>8.1999999999999993</v>
      </c>
      <c r="C26" s="1"/>
      <c r="D26" s="47">
        <v>10.4</v>
      </c>
      <c r="E26" s="1"/>
      <c r="F26" s="47">
        <v>10.9</v>
      </c>
      <c r="G26" s="1"/>
      <c r="H26" s="47"/>
      <c r="I26" s="47"/>
    </row>
    <row r="27" spans="1:9" ht="18">
      <c r="A27" s="1" t="s">
        <v>155</v>
      </c>
      <c r="B27" s="47">
        <v>7.4</v>
      </c>
      <c r="C27" s="1"/>
      <c r="D27" s="47">
        <v>7.8</v>
      </c>
      <c r="E27" s="1"/>
      <c r="F27" s="47">
        <v>8.3000000000000007</v>
      </c>
      <c r="G27" s="1"/>
      <c r="H27" s="47"/>
      <c r="I27" s="47"/>
    </row>
    <row r="28" spans="1:9" ht="18">
      <c r="A28" s="1"/>
      <c r="B28" s="47"/>
      <c r="C28" s="1"/>
      <c r="D28" s="47"/>
      <c r="E28" s="1"/>
      <c r="F28" s="47"/>
      <c r="G28" s="1"/>
      <c r="H28" s="47"/>
      <c r="I28" s="47"/>
    </row>
    <row r="29" spans="1:9" ht="18">
      <c r="A29" s="1" t="s">
        <v>139</v>
      </c>
      <c r="B29" s="47"/>
      <c r="C29" s="1"/>
      <c r="D29" s="47"/>
      <c r="E29" s="1"/>
      <c r="F29" s="47"/>
      <c r="G29" s="1"/>
      <c r="H29" s="47"/>
      <c r="I29" s="47"/>
    </row>
    <row r="30" spans="1:9" ht="18">
      <c r="A30" s="1"/>
      <c r="B30" s="1"/>
      <c r="C30" s="1"/>
      <c r="D30" s="1"/>
      <c r="E30" s="1"/>
      <c r="F30" s="1"/>
      <c r="G30" s="1"/>
      <c r="H30" s="1"/>
      <c r="I30" s="1"/>
    </row>
    <row r="31" spans="1:9" ht="18">
      <c r="A31" s="1"/>
      <c r="B31" s="1"/>
      <c r="C31" s="1"/>
      <c r="D31" s="1"/>
      <c r="E31" s="1"/>
      <c r="F31" s="1"/>
      <c r="G31" s="1"/>
      <c r="H31" s="1"/>
      <c r="I31" s="1"/>
    </row>
    <row r="32" spans="1:9" ht="18">
      <c r="A32" s="1"/>
      <c r="B32" s="1"/>
      <c r="C32" s="1"/>
      <c r="D32" s="1"/>
      <c r="E32" s="1"/>
      <c r="F32" s="1"/>
      <c r="G32" s="1"/>
      <c r="H32" s="1"/>
      <c r="I32" s="1"/>
    </row>
    <row r="33" spans="1:9" ht="18">
      <c r="A33" s="1"/>
      <c r="B33" s="1"/>
      <c r="C33" s="1"/>
      <c r="D33" s="1"/>
      <c r="E33" s="1"/>
      <c r="F33" s="1"/>
      <c r="G33" s="1"/>
      <c r="H33" s="1"/>
      <c r="I33" s="1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/>
  <dimension ref="A1:G33"/>
  <sheetViews>
    <sheetView workbookViewId="0">
      <selection activeCell="J27" sqref="J27"/>
    </sheetView>
  </sheetViews>
  <sheetFormatPr baseColWidth="10" defaultColWidth="8.83203125" defaultRowHeight="14" x14ac:dyDescent="0"/>
  <cols>
    <col min="3" max="3" width="15.33203125" customWidth="1"/>
  </cols>
  <sheetData>
    <row r="1" spans="1:7" ht="18">
      <c r="A1" s="1" t="s">
        <v>206</v>
      </c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 t="s">
        <v>173</v>
      </c>
      <c r="B3" s="1"/>
      <c r="C3" s="1" t="s">
        <v>207</v>
      </c>
      <c r="D3" s="1"/>
      <c r="E3" s="1"/>
      <c r="F3" s="1"/>
      <c r="G3" s="1"/>
    </row>
    <row r="4" spans="1:7" ht="18">
      <c r="A4" s="1"/>
      <c r="B4" s="1"/>
      <c r="C4" s="1" t="s">
        <v>208</v>
      </c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48" t="s">
        <v>209</v>
      </c>
      <c r="D6" s="52">
        <v>2010</v>
      </c>
      <c r="E6" s="48">
        <v>2011</v>
      </c>
      <c r="F6" s="48">
        <v>2019</v>
      </c>
      <c r="G6" s="1"/>
    </row>
    <row r="7" spans="1:7" ht="18">
      <c r="A7" s="1"/>
      <c r="B7" s="1"/>
      <c r="C7" s="1" t="s">
        <v>210</v>
      </c>
      <c r="D7" s="47">
        <v>10.3</v>
      </c>
      <c r="E7" s="1">
        <v>10.199999999999999</v>
      </c>
      <c r="F7" s="1">
        <v>10</v>
      </c>
      <c r="G7" s="1"/>
    </row>
    <row r="8" spans="1:7" ht="18">
      <c r="A8" s="1"/>
      <c r="B8" s="1"/>
      <c r="C8" s="1"/>
      <c r="D8" s="47"/>
      <c r="E8" s="1"/>
      <c r="F8" s="1"/>
      <c r="G8" s="1"/>
    </row>
    <row r="9" spans="1:7" ht="18">
      <c r="A9" s="1"/>
      <c r="B9" s="1"/>
      <c r="C9" s="1" t="s">
        <v>58</v>
      </c>
      <c r="D9" s="47">
        <v>9.1</v>
      </c>
      <c r="E9" s="1">
        <v>9.1999999999999993</v>
      </c>
      <c r="F9" s="1">
        <v>9.1999999999999993</v>
      </c>
      <c r="G9" s="1"/>
    </row>
    <row r="10" spans="1:7" ht="18">
      <c r="A10" s="1"/>
      <c r="B10" s="1"/>
      <c r="C10" s="1"/>
      <c r="D10" s="47"/>
      <c r="E10" s="1"/>
      <c r="F10" s="1"/>
      <c r="G10" s="1"/>
    </row>
    <row r="11" spans="1:7" ht="18">
      <c r="A11" s="1"/>
      <c r="B11" s="1"/>
      <c r="C11" s="1" t="s">
        <v>211</v>
      </c>
      <c r="D11" s="47">
        <v>10.199999999999999</v>
      </c>
      <c r="E11" s="1">
        <v>10.199999999999999</v>
      </c>
      <c r="F11" s="1">
        <v>10.199999999999999</v>
      </c>
      <c r="G11" s="1"/>
    </row>
    <row r="12" spans="1:7" ht="18">
      <c r="A12" s="1"/>
      <c r="B12" s="1"/>
      <c r="C12" s="1"/>
      <c r="D12" s="47"/>
      <c r="E12" s="1"/>
      <c r="F12" s="1"/>
      <c r="G12" s="1"/>
    </row>
    <row r="13" spans="1:7" ht="18">
      <c r="A13" s="1"/>
      <c r="B13" s="1"/>
      <c r="C13" s="1" t="s">
        <v>212</v>
      </c>
      <c r="D13" s="47">
        <v>8.9</v>
      </c>
      <c r="E13" s="1">
        <v>8.8000000000000007</v>
      </c>
      <c r="F13" s="1">
        <v>10.5</v>
      </c>
      <c r="G13" s="1"/>
    </row>
    <row r="14" spans="1:7" ht="18">
      <c r="A14" s="1"/>
      <c r="B14" s="1"/>
      <c r="C14" s="1"/>
      <c r="D14" s="47"/>
      <c r="E14" s="1"/>
      <c r="F14" s="1"/>
      <c r="G14" s="1"/>
    </row>
    <row r="15" spans="1:7" ht="18">
      <c r="A15" s="1"/>
      <c r="B15" s="1"/>
      <c r="C15" s="1" t="s">
        <v>213</v>
      </c>
      <c r="D15" s="47">
        <v>8.3000000000000007</v>
      </c>
      <c r="E15" s="1">
        <v>10.4</v>
      </c>
      <c r="F15" s="1">
        <v>10.9</v>
      </c>
      <c r="G15" s="1"/>
    </row>
    <row r="16" spans="1:7" ht="18">
      <c r="A16" s="1"/>
      <c r="B16" s="1"/>
      <c r="C16" s="1"/>
      <c r="D16" s="1"/>
      <c r="E16" s="1"/>
      <c r="F16" s="1"/>
      <c r="G16" s="1"/>
    </row>
    <row r="17" spans="1:7" ht="18">
      <c r="A17" s="1"/>
      <c r="B17" s="1"/>
      <c r="C17" s="1"/>
      <c r="D17" s="1"/>
      <c r="E17" s="1"/>
      <c r="F17" s="1"/>
      <c r="G17" s="1"/>
    </row>
    <row r="18" spans="1:7" ht="18">
      <c r="A18" s="1" t="s">
        <v>176</v>
      </c>
      <c r="B18" s="1"/>
      <c r="C18" s="1" t="s">
        <v>214</v>
      </c>
      <c r="D18" s="1"/>
      <c r="E18" s="1"/>
      <c r="F18" s="1"/>
      <c r="G18" s="1"/>
    </row>
    <row r="19" spans="1:7" ht="18">
      <c r="A19" s="1"/>
      <c r="B19" s="1"/>
      <c r="C19" s="1" t="s">
        <v>215</v>
      </c>
      <c r="D19" s="1"/>
      <c r="E19" s="1"/>
      <c r="F19" s="1"/>
      <c r="G19" s="1"/>
    </row>
    <row r="20" spans="1:7" ht="18">
      <c r="A20" s="1"/>
      <c r="B20" s="1"/>
      <c r="C20" s="1"/>
      <c r="D20" s="1"/>
      <c r="E20" s="1"/>
      <c r="F20" s="1"/>
      <c r="G20" s="1"/>
    </row>
    <row r="21" spans="1:7" ht="18">
      <c r="A21" s="1"/>
      <c r="B21" s="1"/>
      <c r="C21" s="48" t="s">
        <v>209</v>
      </c>
      <c r="D21" s="52">
        <v>2010</v>
      </c>
      <c r="E21" s="48">
        <v>2011</v>
      </c>
      <c r="F21" s="48">
        <v>2019</v>
      </c>
      <c r="G21" s="1"/>
    </row>
    <row r="22" spans="1:7" ht="18">
      <c r="A22" s="1"/>
      <c r="B22" s="1"/>
      <c r="C22" s="1" t="s">
        <v>210</v>
      </c>
      <c r="D22" s="47">
        <v>94.27</v>
      </c>
      <c r="E22" s="1">
        <v>92.09</v>
      </c>
      <c r="F22" s="1">
        <v>90.29</v>
      </c>
      <c r="G22" s="1"/>
    </row>
    <row r="23" spans="1:7" ht="18">
      <c r="A23" s="1"/>
      <c r="B23" s="1"/>
      <c r="C23" s="1"/>
      <c r="D23" s="47"/>
      <c r="E23" s="1"/>
      <c r="F23" s="1"/>
      <c r="G23" s="1"/>
    </row>
    <row r="24" spans="1:7" ht="18">
      <c r="A24" s="1"/>
      <c r="B24" s="1"/>
      <c r="C24" s="1" t="s">
        <v>58</v>
      </c>
      <c r="D24" s="47">
        <v>69.36</v>
      </c>
      <c r="E24" s="1">
        <v>70.89</v>
      </c>
      <c r="F24" s="1">
        <v>80.14</v>
      </c>
      <c r="G24" s="1"/>
    </row>
    <row r="25" spans="1:7" ht="18">
      <c r="A25" s="1"/>
      <c r="B25" s="1"/>
      <c r="C25" s="1"/>
      <c r="D25" s="47"/>
      <c r="E25" s="1"/>
      <c r="F25" s="1"/>
      <c r="G25" s="1"/>
    </row>
    <row r="26" spans="1:7" ht="18">
      <c r="A26" s="1"/>
      <c r="B26" s="1"/>
      <c r="C26" s="1" t="s">
        <v>211</v>
      </c>
      <c r="D26" s="47">
        <v>83.9</v>
      </c>
      <c r="E26" s="1">
        <v>85.07</v>
      </c>
      <c r="F26" s="1" t="s">
        <v>216</v>
      </c>
      <c r="G26" s="1"/>
    </row>
    <row r="27" spans="1:7" ht="18">
      <c r="A27" s="1"/>
      <c r="B27" s="1"/>
      <c r="C27" s="1"/>
      <c r="D27" s="47"/>
      <c r="E27" s="1"/>
      <c r="F27" s="1"/>
      <c r="G27" s="1"/>
    </row>
    <row r="28" spans="1:7" ht="18">
      <c r="A28" s="1"/>
      <c r="B28" s="1"/>
      <c r="C28" s="1" t="s">
        <v>212</v>
      </c>
      <c r="D28" s="47">
        <v>101.65</v>
      </c>
      <c r="E28" s="1">
        <v>102.76</v>
      </c>
      <c r="F28" s="1">
        <v>106.96</v>
      </c>
      <c r="G28" s="1"/>
    </row>
    <row r="29" spans="1:7" ht="18">
      <c r="A29" s="1"/>
      <c r="B29" s="1"/>
      <c r="C29" s="1"/>
      <c r="D29" s="47"/>
      <c r="E29" s="1"/>
      <c r="F29" s="1"/>
      <c r="G29" s="1"/>
    </row>
    <row r="30" spans="1:7" ht="18">
      <c r="A30" s="1"/>
      <c r="B30" s="1"/>
      <c r="C30" s="1" t="s">
        <v>213</v>
      </c>
      <c r="D30" s="47">
        <v>78.69</v>
      </c>
      <c r="E30" s="1">
        <v>79.69</v>
      </c>
      <c r="F30" s="1">
        <v>78.510000000000005</v>
      </c>
      <c r="G30" s="1"/>
    </row>
    <row r="31" spans="1:7" ht="18">
      <c r="A31" s="1"/>
      <c r="B31" s="1"/>
      <c r="C31" s="1"/>
      <c r="D31" s="1"/>
      <c r="E31" s="1"/>
      <c r="F31" s="1"/>
      <c r="G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/>
  <dimension ref="A1:G33"/>
  <sheetViews>
    <sheetView workbookViewId="0">
      <selection activeCell="H28" sqref="H28"/>
    </sheetView>
  </sheetViews>
  <sheetFormatPr baseColWidth="10" defaultColWidth="8.83203125" defaultRowHeight="14" x14ac:dyDescent="0"/>
  <cols>
    <col min="3" max="3" width="14.1640625" customWidth="1"/>
  </cols>
  <sheetData>
    <row r="1" spans="1:7" ht="18">
      <c r="A1" s="1" t="s">
        <v>167</v>
      </c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 t="s">
        <v>178</v>
      </c>
      <c r="B3" s="1"/>
      <c r="C3" s="1" t="s">
        <v>201</v>
      </c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48" t="s">
        <v>202</v>
      </c>
      <c r="D5" s="52">
        <v>2011</v>
      </c>
      <c r="E5" s="48">
        <v>2019</v>
      </c>
      <c r="F5" s="1"/>
      <c r="G5" s="1"/>
    </row>
    <row r="6" spans="1:7" ht="18">
      <c r="A6" s="1"/>
      <c r="B6" s="1"/>
      <c r="C6" s="1" t="s">
        <v>57</v>
      </c>
      <c r="D6" s="47">
        <v>5567</v>
      </c>
      <c r="E6" s="1">
        <v>5814</v>
      </c>
      <c r="F6" s="1"/>
      <c r="G6" s="1"/>
    </row>
    <row r="7" spans="1:7" ht="18">
      <c r="A7" s="1"/>
      <c r="B7" s="1"/>
      <c r="C7" s="1"/>
      <c r="D7" s="47"/>
      <c r="E7" s="1"/>
      <c r="F7" s="1"/>
      <c r="G7" s="1"/>
    </row>
    <row r="8" spans="1:7" ht="18">
      <c r="A8" s="1"/>
      <c r="B8" s="1"/>
      <c r="C8" s="1" t="s">
        <v>58</v>
      </c>
      <c r="D8" s="47">
        <v>5388</v>
      </c>
      <c r="E8" s="1">
        <v>5522</v>
      </c>
      <c r="F8" s="1"/>
      <c r="G8" s="1"/>
    </row>
    <row r="9" spans="1:7" ht="18">
      <c r="A9" s="1"/>
      <c r="B9" s="1"/>
      <c r="C9" s="1"/>
      <c r="D9" s="47"/>
      <c r="E9" s="1"/>
      <c r="F9" s="1"/>
      <c r="G9" s="1"/>
    </row>
    <row r="10" spans="1:7" ht="18">
      <c r="A10" s="1"/>
      <c r="B10" s="1"/>
      <c r="C10" s="1" t="s">
        <v>59</v>
      </c>
      <c r="D10" s="47">
        <v>16693</v>
      </c>
      <c r="E10" s="1">
        <v>17345</v>
      </c>
      <c r="F10" s="1"/>
      <c r="G10" s="1"/>
    </row>
    <row r="11" spans="1:7" ht="18">
      <c r="A11" s="1"/>
      <c r="B11" s="1"/>
      <c r="C11" s="1"/>
      <c r="D11" s="47"/>
      <c r="E11" s="1"/>
      <c r="F11" s="1"/>
      <c r="G11" s="1"/>
    </row>
    <row r="12" spans="1:7" ht="18">
      <c r="A12" s="1"/>
      <c r="B12" s="1"/>
      <c r="C12" s="1" t="s">
        <v>60</v>
      </c>
      <c r="D12" s="47">
        <v>4953</v>
      </c>
      <c r="E12" s="1">
        <v>5348</v>
      </c>
      <c r="F12" s="1"/>
      <c r="G12" s="1"/>
    </row>
    <row r="13" spans="1:7" ht="18">
      <c r="A13" s="1"/>
      <c r="B13" s="1"/>
      <c r="C13" s="1"/>
      <c r="D13" s="47"/>
      <c r="E13" s="1"/>
      <c r="F13" s="1"/>
      <c r="G13" s="1"/>
    </row>
    <row r="14" spans="1:7" ht="18">
      <c r="A14" s="1"/>
      <c r="B14" s="1"/>
      <c r="C14" s="1" t="s">
        <v>61</v>
      </c>
      <c r="D14" s="47">
        <v>9499</v>
      </c>
      <c r="E14" s="1">
        <v>10279</v>
      </c>
      <c r="F14" s="1"/>
      <c r="G14" s="1"/>
    </row>
    <row r="15" spans="1:7" ht="18">
      <c r="A15" s="1"/>
      <c r="B15" s="1"/>
      <c r="C15" s="1"/>
      <c r="D15" s="1"/>
      <c r="E15" s="1"/>
      <c r="F15" s="1"/>
      <c r="G15" s="1"/>
    </row>
    <row r="16" spans="1:7" ht="18">
      <c r="A16" s="1" t="s">
        <v>203</v>
      </c>
      <c r="B16" s="1"/>
      <c r="C16" s="1"/>
      <c r="D16" s="1"/>
      <c r="E16" s="1"/>
      <c r="F16" s="1"/>
      <c r="G16" s="1"/>
    </row>
    <row r="17" spans="1:7" ht="18">
      <c r="A17" s="1"/>
      <c r="B17" s="1"/>
      <c r="C17" s="1" t="s">
        <v>204</v>
      </c>
      <c r="D17" s="1"/>
      <c r="E17" s="1"/>
      <c r="F17" s="1"/>
      <c r="G17" s="1"/>
    </row>
    <row r="18" spans="1:7" ht="18">
      <c r="A18" s="1"/>
      <c r="B18" s="1"/>
      <c r="C18" s="1"/>
      <c r="D18" s="1"/>
      <c r="E18" s="1"/>
      <c r="F18" s="1"/>
      <c r="G18" s="1"/>
    </row>
    <row r="19" spans="1:7" ht="18">
      <c r="A19" s="1" t="s">
        <v>180</v>
      </c>
      <c r="B19" s="1"/>
      <c r="C19" s="1" t="s">
        <v>205</v>
      </c>
      <c r="D19" s="1"/>
      <c r="E19" s="1"/>
      <c r="F19" s="1"/>
      <c r="G19" s="1"/>
    </row>
    <row r="20" spans="1:7" ht="18">
      <c r="A20" s="1"/>
      <c r="B20" s="1"/>
      <c r="C20" s="1"/>
      <c r="D20" s="1"/>
      <c r="E20" s="1"/>
      <c r="F20" s="1"/>
      <c r="G20" s="1"/>
    </row>
    <row r="21" spans="1:7" ht="18">
      <c r="A21" s="1"/>
      <c r="B21" s="1"/>
      <c r="C21" s="48" t="s">
        <v>202</v>
      </c>
      <c r="D21" s="52">
        <v>2011</v>
      </c>
      <c r="E21" s="48">
        <v>2019</v>
      </c>
      <c r="F21" s="1"/>
      <c r="G21" s="1"/>
    </row>
    <row r="22" spans="1:7" ht="18">
      <c r="A22" s="1"/>
      <c r="B22" s="1"/>
      <c r="C22" s="1" t="s">
        <v>57</v>
      </c>
      <c r="D22" s="47">
        <v>0.41599999999999998</v>
      </c>
      <c r="E22" s="1">
        <v>0.42299999999999999</v>
      </c>
      <c r="F22" s="1"/>
      <c r="G22" s="1"/>
    </row>
    <row r="23" spans="1:7" ht="18">
      <c r="A23" s="1"/>
      <c r="B23" s="1"/>
      <c r="C23" s="1"/>
      <c r="D23" s="47"/>
      <c r="E23" s="1"/>
      <c r="F23" s="1"/>
      <c r="G23" s="1"/>
    </row>
    <row r="24" spans="1:7" ht="18">
      <c r="A24" s="1"/>
      <c r="B24" s="1"/>
      <c r="C24" s="1" t="s">
        <v>58</v>
      </c>
      <c r="D24" s="47">
        <v>0.46500000000000002</v>
      </c>
      <c r="E24" s="1">
        <v>0.11</v>
      </c>
      <c r="F24" s="1"/>
      <c r="G24" s="1"/>
    </row>
    <row r="25" spans="1:7" ht="18">
      <c r="A25" s="1"/>
      <c r="B25" s="1"/>
      <c r="C25" s="1"/>
      <c r="D25" s="47"/>
      <c r="E25" s="1"/>
      <c r="F25" s="1"/>
      <c r="G25" s="1"/>
    </row>
    <row r="26" spans="1:7" ht="18">
      <c r="A26" s="1"/>
      <c r="B26" s="1"/>
      <c r="C26" s="1" t="s">
        <v>59</v>
      </c>
      <c r="D26" s="47">
        <v>0.46800000000000003</v>
      </c>
      <c r="E26" s="1">
        <v>0.65700000000000003</v>
      </c>
      <c r="F26" s="1"/>
      <c r="G26" s="1"/>
    </row>
    <row r="27" spans="1:7" ht="18">
      <c r="A27" s="1"/>
      <c r="B27" s="1"/>
      <c r="C27" s="1"/>
      <c r="D27" s="47"/>
      <c r="E27" s="1"/>
      <c r="F27" s="1"/>
      <c r="G27" s="1"/>
    </row>
    <row r="28" spans="1:7" ht="18">
      <c r="A28" s="1"/>
      <c r="B28" s="1"/>
      <c r="C28" s="1" t="s">
        <v>60</v>
      </c>
      <c r="D28" s="47">
        <v>1.306</v>
      </c>
      <c r="E28" s="1">
        <v>0.67700000000000005</v>
      </c>
      <c r="F28" s="1"/>
      <c r="G28" s="1"/>
    </row>
    <row r="29" spans="1:7" ht="18">
      <c r="A29" s="1"/>
      <c r="B29" s="1"/>
      <c r="C29" s="1"/>
      <c r="D29" s="47"/>
      <c r="E29" s="1"/>
      <c r="F29" s="1"/>
      <c r="G29" s="1"/>
    </row>
    <row r="30" spans="1:7" ht="18">
      <c r="A30" s="1"/>
      <c r="B30" s="1"/>
      <c r="C30" s="1" t="s">
        <v>61</v>
      </c>
      <c r="D30" s="47">
        <v>0.75800000000000001</v>
      </c>
      <c r="E30" s="1">
        <v>1.0189999999999999</v>
      </c>
      <c r="F30" s="1"/>
      <c r="G30" s="1"/>
    </row>
    <row r="31" spans="1:7" ht="18">
      <c r="A31" s="1"/>
      <c r="B31" s="1"/>
      <c r="C31" s="1"/>
      <c r="D31" s="1"/>
      <c r="E31" s="1"/>
      <c r="F31" s="1"/>
      <c r="G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/>
  <dimension ref="A1:J29"/>
  <sheetViews>
    <sheetView workbookViewId="0">
      <selection activeCell="G28" sqref="G28"/>
    </sheetView>
  </sheetViews>
  <sheetFormatPr baseColWidth="10" defaultColWidth="8.83203125" defaultRowHeight="14" x14ac:dyDescent="0"/>
  <cols>
    <col min="1" max="1" width="56.6640625" customWidth="1"/>
  </cols>
  <sheetData>
    <row r="1" spans="1:10" ht="18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1" t="s">
        <v>217</v>
      </c>
      <c r="B3" s="1" t="s">
        <v>141</v>
      </c>
      <c r="C3" s="1"/>
      <c r="D3" s="1"/>
      <c r="E3" s="1"/>
      <c r="F3" s="1"/>
      <c r="G3" s="1"/>
      <c r="H3" s="1"/>
      <c r="I3" s="1"/>
      <c r="J3" s="1"/>
    </row>
    <row r="4" spans="1:10" ht="18">
      <c r="A4" s="1"/>
      <c r="B4" s="1" t="s">
        <v>142</v>
      </c>
      <c r="C4" s="1"/>
      <c r="D4" s="1"/>
      <c r="E4" s="1"/>
      <c r="F4" s="1"/>
      <c r="G4" s="1"/>
      <c r="H4" s="1"/>
      <c r="I4" s="1"/>
      <c r="J4" s="1"/>
    </row>
    <row r="5" spans="1:10" ht="18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>
      <c r="A7" s="46" t="s">
        <v>90</v>
      </c>
      <c r="B7" s="47" t="s">
        <v>86</v>
      </c>
      <c r="C7" s="1"/>
      <c r="D7" s="47" t="s">
        <v>150</v>
      </c>
      <c r="E7" s="1"/>
      <c r="F7" s="1"/>
      <c r="G7" s="1"/>
      <c r="H7" s="1"/>
      <c r="I7" s="1"/>
      <c r="J7" s="1"/>
    </row>
    <row r="8" spans="1:10" ht="18">
      <c r="A8" s="48"/>
      <c r="B8" s="49" t="s">
        <v>65</v>
      </c>
      <c r="C8" s="51" t="s">
        <v>89</v>
      </c>
      <c r="D8" s="49" t="s">
        <v>143</v>
      </c>
      <c r="E8" s="64" t="s">
        <v>166</v>
      </c>
      <c r="F8" s="65" t="s">
        <v>144</v>
      </c>
      <c r="G8" s="65" t="s">
        <v>145</v>
      </c>
      <c r="H8" s="65" t="s">
        <v>146</v>
      </c>
      <c r="I8" s="65" t="s">
        <v>147</v>
      </c>
      <c r="J8" s="47"/>
    </row>
    <row r="9" spans="1:10" ht="18">
      <c r="A9" s="1"/>
      <c r="B9" s="47"/>
      <c r="C9" s="1"/>
      <c r="D9" s="47"/>
      <c r="E9" s="1"/>
      <c r="F9" s="1"/>
      <c r="G9" s="1"/>
      <c r="H9" s="1"/>
      <c r="I9" s="1"/>
      <c r="J9" s="47"/>
    </row>
    <row r="10" spans="1:10" ht="18">
      <c r="A10" s="1" t="s">
        <v>133</v>
      </c>
      <c r="B10" s="47">
        <v>281197</v>
      </c>
      <c r="C10" s="53">
        <f>B10*100/548767</f>
        <v>51.241601626919987</v>
      </c>
      <c r="D10" s="47">
        <v>5796</v>
      </c>
      <c r="E10" s="1">
        <v>1445</v>
      </c>
      <c r="F10" s="1">
        <v>242795</v>
      </c>
      <c r="G10" s="1" t="s">
        <v>148</v>
      </c>
      <c r="H10" s="1" t="s">
        <v>149</v>
      </c>
      <c r="I10" s="1">
        <v>31161</v>
      </c>
      <c r="J10" s="47"/>
    </row>
    <row r="11" spans="1:10" ht="18">
      <c r="A11" s="1"/>
      <c r="B11" s="47"/>
      <c r="C11" s="53"/>
      <c r="D11" s="47"/>
      <c r="E11" s="1"/>
      <c r="F11" s="1"/>
      <c r="G11" s="1"/>
      <c r="H11" s="1"/>
      <c r="I11" s="1"/>
      <c r="J11" s="47"/>
    </row>
    <row r="12" spans="1:10" ht="18">
      <c r="A12" s="1" t="s">
        <v>134</v>
      </c>
      <c r="B12" s="47">
        <v>110014</v>
      </c>
      <c r="C12" s="53">
        <f t="shared" ref="C12:C21" si="0">B12*100/548767</f>
        <v>20.047488278267462</v>
      </c>
      <c r="D12" s="47"/>
      <c r="E12" s="1"/>
      <c r="F12" s="1"/>
      <c r="G12" s="1"/>
      <c r="H12" s="1"/>
      <c r="I12" s="1"/>
      <c r="J12" s="47"/>
    </row>
    <row r="13" spans="1:10" ht="18">
      <c r="A13" s="1" t="s">
        <v>138</v>
      </c>
      <c r="B13" s="47">
        <v>30668</v>
      </c>
      <c r="C13" s="53">
        <f t="shared" si="0"/>
        <v>5.5885284647218221</v>
      </c>
      <c r="D13" s="47">
        <v>5515</v>
      </c>
      <c r="E13" s="1">
        <v>11</v>
      </c>
      <c r="F13" s="1">
        <v>7613</v>
      </c>
      <c r="G13" s="1" t="s">
        <v>151</v>
      </c>
      <c r="H13" s="1" t="s">
        <v>149</v>
      </c>
      <c r="I13" s="1">
        <v>17529</v>
      </c>
      <c r="J13" s="47"/>
    </row>
    <row r="14" spans="1:10" ht="18">
      <c r="A14" s="1"/>
      <c r="B14" s="47"/>
      <c r="C14" s="53"/>
      <c r="D14" s="47"/>
      <c r="E14" s="1"/>
      <c r="F14" s="1"/>
      <c r="G14" s="1"/>
      <c r="H14" s="1"/>
      <c r="I14" s="1"/>
      <c r="J14" s="47"/>
    </row>
    <row r="15" spans="1:10" ht="18">
      <c r="A15" s="1" t="s">
        <v>135</v>
      </c>
      <c r="B15" s="47">
        <v>144141</v>
      </c>
      <c r="C15" s="53">
        <f t="shared" si="0"/>
        <v>26.266338901573892</v>
      </c>
      <c r="D15" s="47">
        <v>170</v>
      </c>
      <c r="E15" s="1">
        <v>132329</v>
      </c>
      <c r="F15" s="1">
        <v>1650</v>
      </c>
      <c r="G15" s="1" t="s">
        <v>151</v>
      </c>
      <c r="H15" s="1" t="s">
        <v>152</v>
      </c>
      <c r="I15" s="1">
        <v>9992</v>
      </c>
      <c r="J15" s="47"/>
    </row>
    <row r="16" spans="1:10" ht="18">
      <c r="A16" s="1"/>
      <c r="B16" s="47"/>
      <c r="C16" s="53"/>
      <c r="D16" s="47"/>
      <c r="E16" s="1"/>
      <c r="F16" s="1"/>
      <c r="G16" s="1"/>
      <c r="H16" s="1"/>
      <c r="I16" s="1"/>
      <c r="J16" s="47"/>
    </row>
    <row r="17" spans="1:10" ht="18">
      <c r="A17" s="1" t="s">
        <v>136</v>
      </c>
      <c r="B17" s="47">
        <v>23739</v>
      </c>
      <c r="C17" s="53">
        <f t="shared" si="0"/>
        <v>4.3258796538421587</v>
      </c>
      <c r="D17" s="47"/>
      <c r="E17" s="1"/>
      <c r="F17" s="1"/>
      <c r="G17" s="1"/>
      <c r="H17" s="1"/>
      <c r="I17" s="1"/>
      <c r="J17" s="47"/>
    </row>
    <row r="18" spans="1:10" ht="18">
      <c r="A18" s="1"/>
      <c r="B18" s="47"/>
      <c r="C18" s="53"/>
      <c r="D18" s="47"/>
      <c r="E18" s="1"/>
      <c r="F18" s="1"/>
      <c r="G18" s="1"/>
      <c r="H18" s="1"/>
      <c r="I18" s="1"/>
      <c r="J18" s="47"/>
    </row>
    <row r="19" spans="1:10" ht="18">
      <c r="A19" s="1" t="s">
        <v>140</v>
      </c>
      <c r="B19" s="47">
        <v>68790</v>
      </c>
      <c r="C19" s="53">
        <f t="shared" si="0"/>
        <v>12.535374758321838</v>
      </c>
      <c r="D19" s="47" t="s">
        <v>149</v>
      </c>
      <c r="E19" s="1">
        <v>1218</v>
      </c>
      <c r="F19" s="1">
        <v>33082</v>
      </c>
      <c r="G19" s="1" t="s">
        <v>153</v>
      </c>
      <c r="H19" s="1" t="s">
        <v>149</v>
      </c>
      <c r="I19" s="1">
        <v>34490</v>
      </c>
      <c r="J19" s="47"/>
    </row>
    <row r="20" spans="1:10" ht="18">
      <c r="A20" s="1"/>
      <c r="B20" s="47"/>
      <c r="C20" s="53"/>
      <c r="D20" s="47"/>
      <c r="E20" s="1"/>
      <c r="F20" s="1"/>
      <c r="G20" s="1"/>
      <c r="H20" s="1"/>
      <c r="I20" s="1"/>
      <c r="J20" s="47"/>
    </row>
    <row r="21" spans="1:10" ht="18">
      <c r="A21" s="48" t="s">
        <v>137</v>
      </c>
      <c r="B21" s="52">
        <v>30900</v>
      </c>
      <c r="C21" s="55">
        <f t="shared" si="0"/>
        <v>5.6308050593421255</v>
      </c>
      <c r="D21" s="52"/>
      <c r="E21" s="48"/>
      <c r="F21" s="48"/>
      <c r="G21" s="48"/>
      <c r="H21" s="48"/>
      <c r="I21" s="48"/>
      <c r="J21" s="47"/>
    </row>
    <row r="22" spans="1:10" ht="18">
      <c r="A22" s="1" t="s">
        <v>92</v>
      </c>
      <c r="B22" s="47">
        <v>548767</v>
      </c>
      <c r="C22" s="57">
        <v>100</v>
      </c>
      <c r="D22" s="47">
        <v>9466</v>
      </c>
      <c r="E22" s="57">
        <v>139120</v>
      </c>
      <c r="F22" s="57">
        <v>317233</v>
      </c>
      <c r="G22" s="57">
        <v>3591</v>
      </c>
      <c r="H22" s="57">
        <v>2908</v>
      </c>
      <c r="I22" s="57">
        <v>76149</v>
      </c>
      <c r="J22" s="47"/>
    </row>
    <row r="23" spans="1:10" ht="18">
      <c r="A23" s="1"/>
      <c r="B23" s="47"/>
      <c r="C23" s="1"/>
      <c r="D23" s="47"/>
      <c r="E23" s="1"/>
      <c r="F23" s="1"/>
      <c r="G23" s="1"/>
      <c r="H23" s="1"/>
      <c r="I23" s="1"/>
      <c r="J23" s="47"/>
    </row>
    <row r="24" spans="1:10" ht="18">
      <c r="A24" s="1" t="s">
        <v>154</v>
      </c>
      <c r="B24" s="47">
        <v>10.9</v>
      </c>
      <c r="C24" s="1"/>
      <c r="D24" s="54">
        <f>D22*100/B22</f>
        <v>1.7249579511887558</v>
      </c>
      <c r="E24" s="66">
        <f>E22*100/B22</f>
        <v>25.351378636106034</v>
      </c>
      <c r="F24" s="66">
        <f>F22*100/B22</f>
        <v>57.808323022339174</v>
      </c>
      <c r="G24" s="66">
        <f>G22*100/B22</f>
        <v>0.65437608310995377</v>
      </c>
      <c r="H24" s="66">
        <f>H22*100/B22</f>
        <v>0.52991524636138831</v>
      </c>
      <c r="I24" s="66">
        <f>I22*100/B22</f>
        <v>13.876381050609822</v>
      </c>
      <c r="J24" s="47"/>
    </row>
    <row r="25" spans="1:10" ht="18">
      <c r="A25" s="1"/>
      <c r="B25" s="47"/>
      <c r="C25" s="1"/>
      <c r="D25" s="47"/>
      <c r="E25" s="1"/>
      <c r="F25" s="1"/>
      <c r="G25" s="1"/>
      <c r="H25" s="1"/>
      <c r="I25" s="1"/>
      <c r="J25" s="47"/>
    </row>
    <row r="26" spans="1:10" ht="18">
      <c r="A26" s="1" t="s">
        <v>139</v>
      </c>
      <c r="B26" s="47"/>
      <c r="C26" s="1"/>
      <c r="D26" s="47"/>
      <c r="E26" s="1"/>
      <c r="F26" s="1"/>
      <c r="G26" s="1"/>
      <c r="H26" s="1"/>
      <c r="I26" s="1"/>
      <c r="J26" s="47"/>
    </row>
    <row r="27" spans="1:10" ht="18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/>
  <dimension ref="A1:F25"/>
  <sheetViews>
    <sheetView workbookViewId="0">
      <selection activeCell="H26" sqref="H26"/>
    </sheetView>
  </sheetViews>
  <sheetFormatPr baseColWidth="10" defaultColWidth="8.83203125" defaultRowHeight="14" x14ac:dyDescent="0"/>
  <cols>
    <col min="2" max="2" width="26.5" customWidth="1"/>
    <col min="3" max="3" width="13.83203125" customWidth="1"/>
    <col min="4" max="4" width="14.33203125" customWidth="1"/>
    <col min="10" max="10" width="12" bestFit="1" customWidth="1"/>
  </cols>
  <sheetData>
    <row r="1" spans="1:6" ht="18">
      <c r="A1" s="1" t="s">
        <v>110</v>
      </c>
      <c r="B1" s="1"/>
      <c r="C1" s="1"/>
      <c r="D1" s="1"/>
      <c r="E1" s="1"/>
    </row>
    <row r="2" spans="1:6" ht="18">
      <c r="A2" s="1"/>
      <c r="B2" s="1"/>
      <c r="C2" s="1"/>
      <c r="D2" s="1"/>
      <c r="E2" s="1"/>
    </row>
    <row r="3" spans="1:6" ht="18">
      <c r="A3" s="1" t="s">
        <v>83</v>
      </c>
      <c r="B3" s="1" t="s">
        <v>111</v>
      </c>
      <c r="C3" s="1"/>
      <c r="D3" s="1"/>
      <c r="E3" s="1"/>
      <c r="F3" s="26"/>
    </row>
    <row r="4" spans="1:6" ht="18">
      <c r="A4" s="1"/>
      <c r="B4" s="1" t="s">
        <v>112</v>
      </c>
      <c r="C4" s="1"/>
      <c r="D4" s="1"/>
      <c r="E4" s="1"/>
      <c r="F4" s="26"/>
    </row>
    <row r="5" spans="1:6" ht="18">
      <c r="A5" s="1"/>
      <c r="B5" s="1" t="s">
        <v>56</v>
      </c>
      <c r="C5" s="1"/>
      <c r="D5" s="1"/>
      <c r="E5" s="1"/>
    </row>
    <row r="6" spans="1:6" ht="18">
      <c r="A6" s="1"/>
      <c r="B6" s="1" t="s">
        <v>113</v>
      </c>
      <c r="C6" s="1"/>
      <c r="D6" s="1"/>
      <c r="E6" s="1"/>
    </row>
    <row r="7" spans="1:6" ht="18">
      <c r="A7" s="1"/>
      <c r="B7" s="1"/>
      <c r="C7" s="1"/>
      <c r="D7" s="1"/>
      <c r="E7" s="1"/>
    </row>
    <row r="8" spans="1:6" ht="18">
      <c r="A8" s="1"/>
      <c r="B8" s="1"/>
      <c r="C8" s="1"/>
      <c r="D8" s="1"/>
      <c r="E8" s="1"/>
    </row>
    <row r="9" spans="1:6" ht="18">
      <c r="A9" s="48"/>
      <c r="B9" s="48" t="s">
        <v>123</v>
      </c>
      <c r="C9" s="49" t="s">
        <v>121</v>
      </c>
      <c r="D9" s="67" t="s">
        <v>122</v>
      </c>
      <c r="E9" s="47"/>
    </row>
    <row r="10" spans="1:6" ht="18">
      <c r="A10" s="1"/>
      <c r="B10" s="1"/>
      <c r="C10" s="47"/>
      <c r="D10" s="68"/>
      <c r="E10" s="47"/>
    </row>
    <row r="11" spans="1:6" ht="18">
      <c r="A11" s="1"/>
      <c r="B11" s="1" t="s">
        <v>114</v>
      </c>
      <c r="C11" s="69">
        <v>21.7</v>
      </c>
      <c r="D11" s="70">
        <v>19.04</v>
      </c>
      <c r="E11" s="47"/>
    </row>
    <row r="12" spans="1:6" ht="18">
      <c r="A12" s="1"/>
      <c r="B12" s="1"/>
      <c r="C12" s="69"/>
      <c r="D12" s="70"/>
      <c r="E12" s="47"/>
    </row>
    <row r="13" spans="1:6" ht="18">
      <c r="A13" s="1"/>
      <c r="B13" s="1" t="s">
        <v>115</v>
      </c>
      <c r="C13" s="69"/>
      <c r="D13" s="70"/>
      <c r="E13" s="47"/>
    </row>
    <row r="14" spans="1:6" ht="18">
      <c r="A14" s="1"/>
      <c r="B14" s="1" t="s">
        <v>116</v>
      </c>
      <c r="C14" s="69">
        <v>6.4</v>
      </c>
      <c r="D14" s="70">
        <v>5.64</v>
      </c>
      <c r="E14" s="47"/>
    </row>
    <row r="15" spans="1:6" ht="18">
      <c r="A15" s="1"/>
      <c r="B15" s="1"/>
      <c r="C15" s="69"/>
      <c r="D15" s="70"/>
      <c r="E15" s="47"/>
    </row>
    <row r="16" spans="1:6" ht="18">
      <c r="A16" s="1"/>
      <c r="B16" s="1" t="s">
        <v>117</v>
      </c>
      <c r="C16" s="69">
        <v>0.14000000000000001</v>
      </c>
      <c r="D16" s="70" t="s">
        <v>124</v>
      </c>
      <c r="E16" s="47"/>
    </row>
    <row r="17" spans="1:5" ht="18">
      <c r="A17" s="1"/>
      <c r="B17" s="1"/>
      <c r="C17" s="69"/>
      <c r="D17" s="70"/>
      <c r="E17" s="47"/>
    </row>
    <row r="18" spans="1:5" ht="18">
      <c r="A18" s="1"/>
      <c r="B18" s="1" t="s">
        <v>118</v>
      </c>
      <c r="C18" s="69">
        <v>7.19</v>
      </c>
      <c r="D18" s="70">
        <v>6.64</v>
      </c>
      <c r="E18" s="47"/>
    </row>
    <row r="19" spans="1:5" ht="18">
      <c r="A19" s="1"/>
      <c r="B19" s="1"/>
      <c r="C19" s="69"/>
      <c r="D19" s="70"/>
      <c r="E19" s="47"/>
    </row>
    <row r="20" spans="1:5" ht="18">
      <c r="A20" s="1"/>
      <c r="B20" s="1" t="s">
        <v>119</v>
      </c>
      <c r="C20" s="69">
        <v>7.44</v>
      </c>
      <c r="D20" s="70">
        <v>6.76</v>
      </c>
      <c r="E20" s="47"/>
    </row>
    <row r="21" spans="1:5" ht="18">
      <c r="A21" s="1"/>
      <c r="B21" s="1" t="s">
        <v>120</v>
      </c>
      <c r="C21" s="69"/>
      <c r="D21" s="70"/>
      <c r="E21" s="47"/>
    </row>
    <row r="22" spans="1:5" ht="18">
      <c r="A22" s="1"/>
      <c r="B22" s="1"/>
      <c r="C22" s="47"/>
      <c r="D22" s="68"/>
      <c r="E22" s="47"/>
    </row>
    <row r="23" spans="1:5" ht="18">
      <c r="A23" s="1"/>
      <c r="B23" s="1"/>
      <c r="C23" s="1"/>
      <c r="D23" s="1"/>
      <c r="E23" s="1"/>
    </row>
    <row r="24" spans="1:5" ht="18">
      <c r="A24" s="1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/>
  <dimension ref="A1:J32"/>
  <sheetViews>
    <sheetView workbookViewId="0">
      <selection activeCell="J32" sqref="J32"/>
    </sheetView>
  </sheetViews>
  <sheetFormatPr baseColWidth="10" defaultColWidth="8.83203125" defaultRowHeight="14" x14ac:dyDescent="0"/>
  <cols>
    <col min="1" max="1" width="22.1640625" customWidth="1"/>
    <col min="2" max="2" width="10.5" customWidth="1"/>
    <col min="3" max="3" width="10.83203125" customWidth="1"/>
    <col min="4" max="4" width="11.5" customWidth="1"/>
    <col min="5" max="5" width="9.83203125" customWidth="1"/>
    <col min="6" max="6" width="11" customWidth="1"/>
    <col min="7" max="7" width="10.5" customWidth="1"/>
  </cols>
  <sheetData>
    <row r="1" spans="1:10" ht="15">
      <c r="A1" s="45" t="s">
        <v>107</v>
      </c>
      <c r="B1" s="45"/>
      <c r="C1" s="45"/>
      <c r="D1" s="45"/>
      <c r="E1" s="45"/>
      <c r="F1" s="45"/>
      <c r="G1" s="45"/>
      <c r="H1" s="45"/>
    </row>
    <row r="2" spans="1:10" ht="15">
      <c r="A2" s="45"/>
      <c r="B2" s="45"/>
      <c r="C2" s="45"/>
      <c r="D2" s="45"/>
      <c r="E2" s="45"/>
      <c r="F2" s="45"/>
      <c r="G2" s="45"/>
      <c r="H2" s="45"/>
    </row>
    <row r="3" spans="1:10" ht="15">
      <c r="A3" s="45" t="s">
        <v>185</v>
      </c>
      <c r="B3" s="45" t="s">
        <v>99</v>
      </c>
      <c r="C3" s="45"/>
      <c r="D3" s="45"/>
      <c r="E3" s="45"/>
      <c r="F3" s="45"/>
      <c r="G3" s="45"/>
      <c r="H3" s="45"/>
    </row>
    <row r="4" spans="1:10" ht="15">
      <c r="A4" s="45"/>
      <c r="B4" s="45" t="s">
        <v>98</v>
      </c>
      <c r="C4" s="45"/>
      <c r="D4" s="45"/>
      <c r="E4" s="45"/>
      <c r="F4" s="45"/>
      <c r="G4" s="45"/>
      <c r="H4" s="45"/>
    </row>
    <row r="5" spans="1:10" ht="15">
      <c r="A5" s="45"/>
      <c r="B5" s="45" t="s">
        <v>56</v>
      </c>
      <c r="C5" s="45"/>
      <c r="D5" s="45"/>
      <c r="E5" s="45"/>
      <c r="F5" s="45"/>
      <c r="G5" s="45"/>
      <c r="H5" s="45"/>
    </row>
    <row r="6" spans="1:10" ht="15">
      <c r="A6" s="45"/>
      <c r="B6" s="45"/>
      <c r="C6" s="45"/>
      <c r="D6" s="45"/>
      <c r="E6" s="45"/>
      <c r="F6" s="45"/>
      <c r="G6" s="45"/>
      <c r="H6" s="45"/>
    </row>
    <row r="7" spans="1:10" ht="15">
      <c r="A7" s="45"/>
      <c r="B7" s="59" t="s">
        <v>95</v>
      </c>
      <c r="C7" s="45"/>
      <c r="D7" s="59" t="s">
        <v>101</v>
      </c>
      <c r="E7" s="73"/>
      <c r="F7" s="74" t="s">
        <v>102</v>
      </c>
      <c r="G7" s="45"/>
      <c r="H7" s="59"/>
    </row>
    <row r="8" spans="1:10" ht="15">
      <c r="A8" s="60" t="s">
        <v>100</v>
      </c>
      <c r="B8" s="61" t="s">
        <v>96</v>
      </c>
      <c r="C8" s="60" t="s">
        <v>97</v>
      </c>
      <c r="D8" s="63" t="s">
        <v>96</v>
      </c>
      <c r="E8" s="75" t="s">
        <v>97</v>
      </c>
      <c r="F8" s="63" t="s">
        <v>96</v>
      </c>
      <c r="G8" s="62" t="s">
        <v>97</v>
      </c>
      <c r="H8" s="59"/>
    </row>
    <row r="9" spans="1:10" ht="15">
      <c r="A9" s="45"/>
      <c r="B9" s="59"/>
      <c r="C9" s="45"/>
      <c r="D9" s="59"/>
      <c r="E9" s="76"/>
      <c r="F9" s="59"/>
      <c r="G9" s="76"/>
      <c r="H9" s="59"/>
    </row>
    <row r="10" spans="1:10" ht="15">
      <c r="A10" s="45" t="s">
        <v>57</v>
      </c>
      <c r="B10" s="74">
        <v>3.9</v>
      </c>
      <c r="C10" s="58">
        <v>3.8</v>
      </c>
      <c r="D10" s="74">
        <v>3.1</v>
      </c>
      <c r="E10" s="58">
        <v>3.07</v>
      </c>
      <c r="F10" s="74">
        <v>2.6</v>
      </c>
      <c r="G10" s="58">
        <v>2.4900000000000002</v>
      </c>
      <c r="H10" s="59"/>
    </row>
    <row r="11" spans="1:10" ht="15">
      <c r="A11" s="45"/>
      <c r="B11" s="74"/>
      <c r="C11" s="58"/>
      <c r="D11" s="74"/>
      <c r="E11" s="58"/>
      <c r="F11" s="74"/>
      <c r="G11" s="58"/>
      <c r="H11" s="59"/>
    </row>
    <row r="12" spans="1:10" ht="15">
      <c r="A12" s="45" t="s">
        <v>58</v>
      </c>
      <c r="B12" s="74">
        <v>7.1</v>
      </c>
      <c r="C12" s="58">
        <v>3.72</v>
      </c>
      <c r="D12" s="74">
        <v>5.5</v>
      </c>
      <c r="E12" s="58">
        <v>3.3</v>
      </c>
      <c r="F12" s="74">
        <v>3.4</v>
      </c>
      <c r="G12" s="58">
        <v>2.61</v>
      </c>
      <c r="H12" s="59"/>
    </row>
    <row r="13" spans="1:10" ht="15">
      <c r="A13" s="45"/>
      <c r="B13" s="74"/>
      <c r="C13" s="58"/>
      <c r="D13" s="74"/>
      <c r="E13" s="58"/>
      <c r="F13" s="74"/>
      <c r="G13" s="58"/>
      <c r="H13" s="59"/>
    </row>
    <row r="14" spans="1:10" ht="15">
      <c r="A14" s="45" t="s">
        <v>59</v>
      </c>
      <c r="B14" s="74">
        <v>4.4000000000000004</v>
      </c>
      <c r="C14" s="58">
        <v>2.87</v>
      </c>
      <c r="D14" s="77">
        <v>4</v>
      </c>
      <c r="E14" s="58">
        <v>2.61</v>
      </c>
      <c r="F14" s="74">
        <v>3.1</v>
      </c>
      <c r="G14" s="58">
        <v>2.62</v>
      </c>
      <c r="H14" s="59"/>
    </row>
    <row r="15" spans="1:10" ht="15">
      <c r="A15" s="45"/>
      <c r="B15" s="74"/>
      <c r="C15" s="58"/>
      <c r="D15" s="74"/>
      <c r="E15" s="58"/>
      <c r="F15" s="74"/>
      <c r="G15" s="58"/>
      <c r="H15" s="59"/>
    </row>
    <row r="16" spans="1:10" ht="15">
      <c r="A16" s="45" t="s">
        <v>60</v>
      </c>
      <c r="B16" s="74">
        <v>5.2</v>
      </c>
      <c r="C16" s="58">
        <v>4.58</v>
      </c>
      <c r="D16" s="74">
        <v>4.2</v>
      </c>
      <c r="E16" s="58">
        <v>3.81</v>
      </c>
      <c r="F16" s="74">
        <v>3.5</v>
      </c>
      <c r="G16" s="58">
        <v>3.1</v>
      </c>
      <c r="H16" s="59"/>
      <c r="I16" s="6"/>
      <c r="J16" s="6"/>
    </row>
    <row r="17" spans="1:8" ht="15">
      <c r="A17" s="45"/>
      <c r="B17" s="74"/>
      <c r="C17" s="58"/>
      <c r="D17" s="74"/>
      <c r="E17" s="58"/>
      <c r="F17" s="74"/>
      <c r="G17" s="58"/>
      <c r="H17" s="59"/>
    </row>
    <row r="18" spans="1:8" ht="15">
      <c r="A18" s="45" t="s">
        <v>61</v>
      </c>
      <c r="B18" s="74">
        <v>2.9</v>
      </c>
      <c r="C18" s="58">
        <v>2.66</v>
      </c>
      <c r="D18" s="74">
        <v>2.7</v>
      </c>
      <c r="E18" s="58">
        <v>2.48</v>
      </c>
      <c r="F18" s="74">
        <v>2.1</v>
      </c>
      <c r="G18" s="58">
        <v>1.9</v>
      </c>
      <c r="H18" s="59"/>
    </row>
    <row r="19" spans="1:8" ht="15">
      <c r="A19" s="45"/>
      <c r="B19" s="74"/>
      <c r="C19" s="58"/>
      <c r="D19" s="59"/>
      <c r="E19" s="58"/>
      <c r="F19" s="59"/>
      <c r="G19" s="78"/>
      <c r="H19" s="59"/>
    </row>
    <row r="20" spans="1:8" ht="15">
      <c r="A20" s="45" t="s">
        <v>62</v>
      </c>
      <c r="B20" s="74"/>
      <c r="C20" s="58"/>
      <c r="D20" s="45"/>
      <c r="E20" s="58"/>
      <c r="F20" s="58">
        <v>4.4000000000000004</v>
      </c>
      <c r="G20" s="45"/>
      <c r="H20" s="45"/>
    </row>
    <row r="21" spans="1:8" ht="15">
      <c r="A21" s="45"/>
      <c r="B21" s="45"/>
      <c r="C21" s="45"/>
      <c r="D21" s="45"/>
      <c r="E21" s="45"/>
      <c r="F21" s="45"/>
      <c r="G21" s="45"/>
      <c r="H21" s="45"/>
    </row>
    <row r="22" spans="1:8" ht="15">
      <c r="A22" s="45" t="s">
        <v>63</v>
      </c>
      <c r="B22" s="45"/>
      <c r="C22" s="45"/>
      <c r="D22" s="45"/>
      <c r="E22" s="45"/>
      <c r="F22" s="76"/>
      <c r="G22" s="76"/>
      <c r="H22" s="45"/>
    </row>
    <row r="23" spans="1:8" ht="15">
      <c r="A23" s="45"/>
      <c r="B23" s="45"/>
      <c r="C23" s="45"/>
      <c r="D23" s="45"/>
      <c r="E23" s="45"/>
      <c r="F23" s="45"/>
      <c r="G23" s="45"/>
      <c r="H23" s="45"/>
    </row>
    <row r="24" spans="1:8" ht="15">
      <c r="A24" s="45" t="s">
        <v>103</v>
      </c>
      <c r="B24" s="45"/>
      <c r="C24" s="45"/>
      <c r="D24" s="45"/>
      <c r="E24" s="45"/>
      <c r="F24" s="45"/>
      <c r="G24" s="45"/>
      <c r="H24" s="45"/>
    </row>
    <row r="25" spans="1:8" ht="15">
      <c r="A25" s="45" t="s">
        <v>104</v>
      </c>
      <c r="B25" s="45"/>
      <c r="C25" s="45"/>
      <c r="D25" s="45"/>
      <c r="E25" s="45"/>
      <c r="F25" s="45"/>
      <c r="G25" s="45"/>
      <c r="H25" s="45"/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7" spans="1:8" ht="15">
      <c r="A27" s="45" t="s">
        <v>105</v>
      </c>
      <c r="B27" s="45"/>
      <c r="C27" s="45"/>
      <c r="D27" s="45"/>
      <c r="E27" s="45"/>
      <c r="F27" s="45"/>
      <c r="G27" s="45"/>
      <c r="H27" s="45"/>
    </row>
    <row r="28" spans="1:8" ht="15">
      <c r="A28" s="45" t="s">
        <v>106</v>
      </c>
      <c r="B28" s="45"/>
      <c r="C28" s="45"/>
      <c r="D28" s="45"/>
      <c r="E28" s="45"/>
      <c r="F28" s="45"/>
      <c r="G28" s="45"/>
      <c r="H28" s="45"/>
    </row>
    <row r="29" spans="1:8" ht="15">
      <c r="A29" s="45"/>
      <c r="B29" s="45"/>
      <c r="C29" s="45"/>
      <c r="D29" s="45"/>
      <c r="E29" s="45"/>
      <c r="F29" s="45"/>
      <c r="G29" s="45"/>
      <c r="H29" s="45"/>
    </row>
    <row r="30" spans="1:8" ht="15">
      <c r="A30" s="45"/>
      <c r="B30" s="45"/>
      <c r="C30" s="45"/>
      <c r="D30" s="45"/>
      <c r="E30" s="45"/>
      <c r="F30" s="45"/>
      <c r="G30" s="45"/>
      <c r="H30" s="45"/>
    </row>
    <row r="31" spans="1:8" ht="15">
      <c r="A31" s="45"/>
      <c r="B31" s="45"/>
      <c r="C31" s="45"/>
      <c r="D31" s="45"/>
      <c r="E31" s="45"/>
      <c r="F31" s="45"/>
      <c r="G31" s="45"/>
      <c r="H31" s="45"/>
    </row>
    <row r="32" spans="1:8" ht="15">
      <c r="A32" s="45"/>
      <c r="B32" s="45"/>
      <c r="C32" s="45"/>
      <c r="D32" s="45"/>
      <c r="E32" s="45"/>
      <c r="F32" s="45"/>
      <c r="G32" s="45"/>
      <c r="H32" s="45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 enableFormatConditionsCalculation="0"/>
  <dimension ref="A1:K25"/>
  <sheetViews>
    <sheetView workbookViewId="0">
      <selection activeCell="K25" sqref="K25"/>
    </sheetView>
  </sheetViews>
  <sheetFormatPr baseColWidth="10" defaultColWidth="8.83203125" defaultRowHeight="14" x14ac:dyDescent="0"/>
  <cols>
    <col min="1" max="1" width="12.33203125" customWidth="1"/>
    <col min="3" max="3" width="10.83203125" customWidth="1"/>
    <col min="4" max="4" width="8.6640625" customWidth="1"/>
    <col min="5" max="5" width="11.6640625" customWidth="1"/>
    <col min="7" max="7" width="14.1640625" customWidth="1"/>
  </cols>
  <sheetData>
    <row r="1" spans="1:8" ht="18">
      <c r="A1" s="1" t="s">
        <v>4</v>
      </c>
      <c r="B1" s="1"/>
      <c r="C1" s="1"/>
      <c r="D1" s="1"/>
      <c r="E1" s="1"/>
      <c r="F1" s="1"/>
      <c r="G1" s="1"/>
      <c r="H1" s="1"/>
    </row>
    <row r="2" spans="1:8" ht="18">
      <c r="A2" s="1"/>
      <c r="B2" s="1"/>
      <c r="C2" s="1"/>
      <c r="D2" s="1"/>
      <c r="E2" s="1"/>
      <c r="F2" s="1"/>
      <c r="G2" s="1"/>
      <c r="H2" s="1"/>
    </row>
    <row r="3" spans="1:8" ht="18">
      <c r="A3" s="1" t="s">
        <v>187</v>
      </c>
      <c r="B3" s="1" t="s">
        <v>131</v>
      </c>
      <c r="C3" s="1"/>
      <c r="D3" s="1"/>
      <c r="E3" s="1"/>
      <c r="F3" s="1"/>
      <c r="G3" s="1"/>
      <c r="H3" s="1"/>
    </row>
    <row r="4" spans="1:8" ht="18">
      <c r="A4" s="1"/>
      <c r="B4" s="1" t="s">
        <v>125</v>
      </c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46" t="s">
        <v>2</v>
      </c>
      <c r="B7" s="47" t="s">
        <v>8</v>
      </c>
      <c r="C7" s="1"/>
      <c r="D7" s="47" t="s">
        <v>11</v>
      </c>
      <c r="E7" s="1"/>
      <c r="F7" s="47" t="s">
        <v>9</v>
      </c>
      <c r="G7" s="1"/>
      <c r="H7" s="47"/>
    </row>
    <row r="8" spans="1:8" ht="18">
      <c r="A8" s="51"/>
      <c r="B8" s="49" t="s">
        <v>0</v>
      </c>
      <c r="C8" s="50" t="s">
        <v>5</v>
      </c>
      <c r="D8" s="49" t="s">
        <v>0</v>
      </c>
      <c r="E8" s="50" t="s">
        <v>5</v>
      </c>
      <c r="F8" s="49" t="s">
        <v>0</v>
      </c>
      <c r="G8" s="50" t="s">
        <v>1</v>
      </c>
      <c r="H8" s="47"/>
    </row>
    <row r="9" spans="1:8" ht="18">
      <c r="A9" s="1"/>
      <c r="B9" s="47"/>
      <c r="C9" s="1"/>
      <c r="D9" s="47"/>
      <c r="E9" s="1"/>
      <c r="F9" s="47"/>
      <c r="G9" s="1"/>
      <c r="H9" s="47"/>
    </row>
    <row r="10" spans="1:8" ht="18">
      <c r="A10" s="1">
        <v>2011</v>
      </c>
      <c r="B10" s="47">
        <v>25517</v>
      </c>
      <c r="C10" s="1">
        <v>2.7</v>
      </c>
      <c r="D10" s="47">
        <v>20989</v>
      </c>
      <c r="E10" s="57">
        <v>2.2000000000000002</v>
      </c>
      <c r="F10" s="47">
        <v>4443</v>
      </c>
      <c r="G10" s="57">
        <v>0.5</v>
      </c>
      <c r="H10" s="47"/>
    </row>
    <row r="11" spans="1:8" ht="18">
      <c r="A11" s="1"/>
      <c r="B11" s="47"/>
      <c r="C11" s="1"/>
      <c r="D11" s="47"/>
      <c r="E11" s="1"/>
      <c r="F11" s="47"/>
      <c r="G11" s="1"/>
      <c r="H11" s="47"/>
    </row>
    <row r="12" spans="1:8" ht="18">
      <c r="A12" s="1">
        <v>2020</v>
      </c>
      <c r="B12" s="47">
        <v>21217</v>
      </c>
      <c r="C12" s="53">
        <v>2</v>
      </c>
      <c r="D12" s="47">
        <v>17002</v>
      </c>
      <c r="E12" s="57">
        <v>1.6</v>
      </c>
      <c r="F12" s="47">
        <v>4103</v>
      </c>
      <c r="G12" s="57">
        <v>0.4</v>
      </c>
      <c r="H12" s="47"/>
    </row>
    <row r="13" spans="1:8" ht="18">
      <c r="A13" s="51"/>
      <c r="B13" s="52"/>
      <c r="C13" s="48"/>
      <c r="D13" s="52"/>
      <c r="E13" s="48"/>
      <c r="F13" s="52"/>
      <c r="G13" s="48"/>
      <c r="H13" s="47"/>
    </row>
    <row r="14" spans="1:8" ht="18">
      <c r="A14" s="1" t="s">
        <v>3</v>
      </c>
      <c r="B14" s="47">
        <f t="shared" ref="B14:G14" si="0">B12-B10</f>
        <v>-4300</v>
      </c>
      <c r="C14" s="53">
        <f t="shared" si="0"/>
        <v>-0.70000000000000018</v>
      </c>
      <c r="D14" s="47">
        <f t="shared" si="0"/>
        <v>-3987</v>
      </c>
      <c r="E14" s="1">
        <f t="shared" si="0"/>
        <v>-0.60000000000000009</v>
      </c>
      <c r="F14" s="47">
        <f t="shared" si="0"/>
        <v>-340</v>
      </c>
      <c r="G14" s="57">
        <f t="shared" si="0"/>
        <v>-9.9999999999999978E-2</v>
      </c>
      <c r="H14" s="47"/>
    </row>
    <row r="15" spans="1:8" ht="18">
      <c r="A15" s="1"/>
      <c r="B15" s="47"/>
      <c r="C15" s="1"/>
      <c r="D15" s="47"/>
      <c r="E15" s="1"/>
      <c r="F15" s="47"/>
      <c r="G15" s="1"/>
      <c r="H15" s="47"/>
    </row>
    <row r="16" spans="1:8" ht="18">
      <c r="A16" s="1" t="s">
        <v>7</v>
      </c>
      <c r="B16" s="54">
        <f>B14*100/B10</f>
        <v>-16.851510757534193</v>
      </c>
      <c r="C16" s="66">
        <f>C14*100/C10</f>
        <v>-25.925925925925931</v>
      </c>
      <c r="D16" s="54">
        <f t="shared" ref="D16:G16" si="1">D14*100/D10</f>
        <v>-18.99566439563581</v>
      </c>
      <c r="E16" s="66">
        <f t="shared" si="1"/>
        <v>-27.272727272727273</v>
      </c>
      <c r="F16" s="54">
        <f t="shared" si="1"/>
        <v>-7.6524870582939455</v>
      </c>
      <c r="G16" s="66">
        <f t="shared" si="1"/>
        <v>-19.999999999999996</v>
      </c>
      <c r="H16" s="47"/>
    </row>
    <row r="17" spans="1:11" ht="18">
      <c r="A17" s="1"/>
      <c r="B17" s="47"/>
      <c r="C17" s="1"/>
      <c r="D17" s="47"/>
      <c r="E17" s="1"/>
      <c r="F17" s="47"/>
      <c r="G17" s="1"/>
      <c r="H17" s="47"/>
    </row>
    <row r="18" spans="1:11" ht="18">
      <c r="A18" s="1" t="s">
        <v>21</v>
      </c>
      <c r="B18" s="1"/>
      <c r="C18" s="1"/>
      <c r="D18" s="72"/>
      <c r="E18" s="1"/>
      <c r="F18" s="1"/>
      <c r="G18" s="1"/>
      <c r="H18" s="1"/>
      <c r="K18" t="s">
        <v>54</v>
      </c>
    </row>
    <row r="19" spans="1:11" ht="18">
      <c r="A19" s="1"/>
      <c r="B19" s="1"/>
      <c r="C19" s="1"/>
      <c r="D19" s="72"/>
      <c r="E19" s="1"/>
      <c r="F19" s="1"/>
      <c r="G19" s="1"/>
      <c r="H19" s="1"/>
    </row>
    <row r="20" spans="1:11" ht="18">
      <c r="A20" s="1" t="s">
        <v>109</v>
      </c>
      <c r="B20" s="1"/>
      <c r="C20" s="1"/>
      <c r="D20" s="72"/>
      <c r="E20" s="1"/>
      <c r="F20" s="1"/>
      <c r="G20" s="1"/>
      <c r="H20" s="1"/>
    </row>
    <row r="21" spans="1:11" ht="18">
      <c r="A21" s="1" t="s">
        <v>108</v>
      </c>
      <c r="B21" s="1"/>
      <c r="C21" s="1"/>
      <c r="D21" s="1"/>
      <c r="E21" s="1"/>
      <c r="F21" s="1"/>
      <c r="G21" s="1"/>
      <c r="H21" s="1"/>
    </row>
    <row r="22" spans="1:11" ht="18">
      <c r="A22" s="1" t="s">
        <v>10</v>
      </c>
      <c r="B22" s="1"/>
      <c r="C22" s="1"/>
      <c r="D22" s="1"/>
      <c r="E22" s="1"/>
      <c r="F22" s="1"/>
      <c r="G22" s="1"/>
      <c r="H22" s="1"/>
    </row>
    <row r="23" spans="1:11" ht="18">
      <c r="A23" s="1"/>
      <c r="B23" s="1"/>
      <c r="C23" s="1"/>
      <c r="D23" s="1"/>
      <c r="E23" s="1"/>
      <c r="F23" s="1"/>
      <c r="G23" s="1"/>
      <c r="H23" s="1"/>
    </row>
    <row r="24" spans="1:11" ht="18">
      <c r="A24" s="1"/>
      <c r="B24" s="1"/>
      <c r="C24" s="1"/>
      <c r="D24" s="1"/>
      <c r="E24" s="1"/>
      <c r="F24" s="1"/>
      <c r="G24" s="1"/>
      <c r="H24" s="1"/>
    </row>
    <row r="25" spans="1:11" ht="18">
      <c r="A25" s="1"/>
      <c r="B25" s="1"/>
      <c r="C25" s="1"/>
      <c r="D25" s="1"/>
      <c r="E25" s="1"/>
      <c r="F25" s="1"/>
      <c r="G25" s="1"/>
      <c r="H25" s="1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/>
  <dimension ref="A1:L23"/>
  <sheetViews>
    <sheetView tabSelected="1" workbookViewId="0">
      <selection activeCell="O24" sqref="O24"/>
    </sheetView>
  </sheetViews>
  <sheetFormatPr baseColWidth="10" defaultColWidth="8.83203125" defaultRowHeight="14" x14ac:dyDescent="0"/>
  <cols>
    <col min="1" max="1" width="12.33203125" customWidth="1"/>
    <col min="2" max="2" width="9.1640625" customWidth="1"/>
    <col min="3" max="3" width="11.5" customWidth="1"/>
    <col min="5" max="5" width="10.5" customWidth="1"/>
    <col min="6" max="6" width="8.1640625" customWidth="1"/>
    <col min="7" max="7" width="11.1640625" customWidth="1"/>
    <col min="8" max="8" width="8" customWidth="1"/>
    <col min="9" max="9" width="11" customWidth="1"/>
    <col min="10" max="10" width="7.83203125" customWidth="1"/>
    <col min="11" max="11" width="11.33203125" customWidth="1"/>
  </cols>
  <sheetData>
    <row r="1" spans="1:12" ht="18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 t="s">
        <v>189</v>
      </c>
      <c r="B3" s="1" t="s">
        <v>130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 t="s">
        <v>33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>
      <c r="A7" s="48" t="s">
        <v>2</v>
      </c>
      <c r="B7" s="79" t="s">
        <v>19</v>
      </c>
      <c r="C7" s="48"/>
      <c r="D7" s="52" t="s">
        <v>13</v>
      </c>
      <c r="E7" s="48"/>
      <c r="F7" s="52" t="s">
        <v>18</v>
      </c>
      <c r="G7" s="48"/>
      <c r="H7" s="52" t="s">
        <v>17</v>
      </c>
      <c r="I7" s="48"/>
      <c r="J7" s="52" t="s">
        <v>20</v>
      </c>
      <c r="K7" s="51"/>
      <c r="L7" s="47"/>
    </row>
    <row r="8" spans="1:12" ht="18">
      <c r="A8" s="72"/>
      <c r="B8" s="80" t="s">
        <v>15</v>
      </c>
      <c r="C8" s="81" t="s">
        <v>1</v>
      </c>
      <c r="D8" s="82" t="s">
        <v>15</v>
      </c>
      <c r="E8" s="83" t="s">
        <v>5</v>
      </c>
      <c r="F8" s="82" t="s">
        <v>15</v>
      </c>
      <c r="G8" s="83" t="s">
        <v>14</v>
      </c>
      <c r="H8" s="82" t="s">
        <v>15</v>
      </c>
      <c r="I8" s="84" t="s">
        <v>5</v>
      </c>
      <c r="J8" s="82" t="s">
        <v>15</v>
      </c>
      <c r="K8" s="84" t="s">
        <v>5</v>
      </c>
      <c r="L8" s="47"/>
    </row>
    <row r="9" spans="1:12" ht="18">
      <c r="A9" s="1"/>
      <c r="B9" s="47"/>
      <c r="C9" s="1"/>
      <c r="D9" s="47"/>
      <c r="E9" s="1"/>
      <c r="F9" s="47"/>
      <c r="G9" s="1"/>
      <c r="H9" s="47"/>
      <c r="I9" s="1"/>
      <c r="J9" s="47"/>
      <c r="K9" s="1"/>
      <c r="L9" s="47"/>
    </row>
    <row r="10" spans="1:12" ht="18">
      <c r="A10" s="1">
        <v>2011</v>
      </c>
      <c r="B10" s="47">
        <v>2033</v>
      </c>
      <c r="C10" s="1">
        <v>0.2</v>
      </c>
      <c r="D10" s="47">
        <v>7674</v>
      </c>
      <c r="E10" s="57">
        <v>0.8</v>
      </c>
      <c r="F10" s="47">
        <v>9971</v>
      </c>
      <c r="G10" s="57">
        <v>1.1000000000000001</v>
      </c>
      <c r="H10" s="47">
        <v>1311</v>
      </c>
      <c r="I10" s="57">
        <v>0.1</v>
      </c>
      <c r="J10" s="47">
        <v>85</v>
      </c>
      <c r="K10" s="1" t="s">
        <v>23</v>
      </c>
      <c r="L10" s="47"/>
    </row>
    <row r="11" spans="1:12" ht="18">
      <c r="A11" s="1"/>
      <c r="B11" s="47"/>
      <c r="C11" s="1"/>
      <c r="D11" s="47"/>
      <c r="E11" s="1"/>
      <c r="F11" s="47"/>
      <c r="G11" s="1"/>
      <c r="H11" s="47"/>
      <c r="I11" s="1"/>
      <c r="J11" s="47"/>
      <c r="K11" s="1"/>
      <c r="L11" s="47"/>
    </row>
    <row r="12" spans="1:12" ht="18">
      <c r="A12" s="72">
        <v>2020</v>
      </c>
      <c r="B12" s="47">
        <v>1521</v>
      </c>
      <c r="C12" s="72">
        <v>0.1</v>
      </c>
      <c r="D12" s="47">
        <v>5920</v>
      </c>
      <c r="E12" s="57">
        <v>0.6</v>
      </c>
      <c r="F12" s="47">
        <v>8822</v>
      </c>
      <c r="G12" s="57">
        <v>0.9</v>
      </c>
      <c r="H12" s="47">
        <v>739</v>
      </c>
      <c r="I12" s="71">
        <v>0.1</v>
      </c>
      <c r="J12" s="47">
        <v>112</v>
      </c>
      <c r="K12" s="1" t="s">
        <v>22</v>
      </c>
      <c r="L12" s="47"/>
    </row>
    <row r="13" spans="1:12" ht="18">
      <c r="A13" s="48"/>
      <c r="B13" s="52"/>
      <c r="C13" s="48"/>
      <c r="D13" s="52"/>
      <c r="E13" s="48"/>
      <c r="F13" s="52"/>
      <c r="G13" s="48"/>
      <c r="H13" s="52"/>
      <c r="I13" s="51"/>
      <c r="J13" s="52"/>
      <c r="K13" s="51"/>
      <c r="L13" s="47"/>
    </row>
    <row r="14" spans="1:12" ht="18">
      <c r="A14" s="1"/>
      <c r="B14" s="47"/>
      <c r="C14" s="1"/>
      <c r="D14" s="47"/>
      <c r="E14" s="1"/>
      <c r="F14" s="47"/>
      <c r="G14" s="1"/>
      <c r="H14" s="47"/>
      <c r="I14" s="1"/>
      <c r="J14" s="47"/>
      <c r="K14" s="1"/>
      <c r="L14" s="47"/>
    </row>
    <row r="15" spans="1:12" ht="18">
      <c r="A15" s="1" t="s">
        <v>3</v>
      </c>
      <c r="B15" s="47">
        <f>B12-B10</f>
        <v>-512</v>
      </c>
      <c r="C15" s="1">
        <v>-0.1</v>
      </c>
      <c r="D15" s="47">
        <f>D12-D10</f>
        <v>-1754</v>
      </c>
      <c r="E15" s="1">
        <v>-0.2</v>
      </c>
      <c r="F15" s="47">
        <f>F12-F10</f>
        <v>-1149</v>
      </c>
      <c r="G15" s="1">
        <v>-0.2</v>
      </c>
      <c r="H15" s="47">
        <f>H12-H10</f>
        <v>-572</v>
      </c>
      <c r="I15" s="1">
        <v>0</v>
      </c>
      <c r="J15" s="47">
        <f>J12-J10</f>
        <v>27</v>
      </c>
      <c r="K15" s="1"/>
      <c r="L15" s="47"/>
    </row>
    <row r="16" spans="1:12" ht="18">
      <c r="A16" s="1"/>
      <c r="B16" s="47"/>
      <c r="C16" s="1"/>
      <c r="D16" s="47"/>
      <c r="E16" s="1"/>
      <c r="F16" s="47"/>
      <c r="G16" s="1"/>
      <c r="H16" s="47"/>
      <c r="I16" s="1"/>
      <c r="J16" s="47"/>
      <c r="K16" s="1"/>
      <c r="L16" s="47"/>
    </row>
    <row r="17" spans="1:12" ht="18">
      <c r="A17" s="1" t="s">
        <v>7</v>
      </c>
      <c r="B17" s="54">
        <f>B15*100/B10</f>
        <v>-25.184456468273488</v>
      </c>
      <c r="C17" s="66">
        <f>C15*100/C10</f>
        <v>-50</v>
      </c>
      <c r="D17" s="54">
        <f t="shared" ref="D17:I17" si="0">D15*100/D10</f>
        <v>-22.856398227782122</v>
      </c>
      <c r="E17" s="66">
        <f>E15*100/E10</f>
        <v>-25</v>
      </c>
      <c r="F17" s="54">
        <f t="shared" si="0"/>
        <v>-11.523417911944639</v>
      </c>
      <c r="G17" s="66">
        <f t="shared" si="0"/>
        <v>-18.18181818181818</v>
      </c>
      <c r="H17" s="54">
        <f t="shared" si="0"/>
        <v>-43.630816170861941</v>
      </c>
      <c r="I17" s="66">
        <f t="shared" si="0"/>
        <v>0</v>
      </c>
      <c r="J17" s="54">
        <f t="shared" ref="J17" si="1">J15*100/J10</f>
        <v>31.764705882352942</v>
      </c>
      <c r="K17" s="1"/>
      <c r="L17" s="47"/>
    </row>
    <row r="18" spans="1:12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>
      <c r="A22" s="1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Förteckning</vt:lpstr>
      <vt:lpstr>Tabell A</vt:lpstr>
      <vt:lpstr>Tabell A1+A2</vt:lpstr>
      <vt:lpstr>Tabell A3+A4</vt:lpstr>
      <vt:lpstr>Tabell A5</vt:lpstr>
      <vt:lpstr>Tabell B</vt:lpstr>
      <vt:lpstr>Tabell B1</vt:lpstr>
      <vt:lpstr>Tabell B2</vt:lpstr>
      <vt:lpstr>Tabell B3</vt:lpstr>
      <vt:lpstr>Tabell B4</vt:lpstr>
      <vt:lpstr>Tabell C1</vt:lpstr>
      <vt:lpstr>Tabell C2+C3</vt:lpstr>
      <vt:lpstr>Blad2</vt:lpstr>
      <vt:lpstr>Blad1</vt:lpstr>
      <vt:lpstr>Blad4</vt:lpstr>
      <vt:lpstr>Blad7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Per-Olof</dc:creator>
  <cp:lastModifiedBy>Kent Lundholm</cp:lastModifiedBy>
  <cp:lastPrinted>2022-04-13T09:47:57Z</cp:lastPrinted>
  <dcterms:created xsi:type="dcterms:W3CDTF">2022-02-04T10:44:26Z</dcterms:created>
  <dcterms:modified xsi:type="dcterms:W3CDTF">2022-05-22T10:28:37Z</dcterms:modified>
</cp:coreProperties>
</file>